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町長部局\建設水道課\01共通\02会計\経営比較分析表\Ｒ2\提出\"/>
    </mc:Choice>
  </mc:AlternateContent>
  <workbookProtection workbookAlgorithmName="SHA-512" workbookHashValue="31e3w0Kjf8a+WPndLj6tBjplhgiWk7Vhp5+tQ+OT3GtJOsv5UKNdcqb7ANX5pPV5NcXHxNoxNQISPFRP553gVg==" workbookSaltValue="exJe2U9bkpcZj+CTvdj/Bw==" workbookSpinCount="100000" lockStructure="1"/>
  <bookViews>
    <workbookView xWindow="0" yWindow="0" windowWidth="28800" windowHeight="1146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Q6" i="5"/>
  <c r="P6" i="5"/>
  <c r="P10" i="4" s="1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AT10" i="4"/>
  <c r="AL10" i="4"/>
  <c r="AD10" i="4"/>
  <c r="W10" i="4"/>
  <c r="I10" i="4"/>
  <c r="B10" i="4"/>
  <c r="BB8" i="4"/>
  <c r="AL8" i="4"/>
  <c r="AD8" i="4"/>
  <c r="P8" i="4"/>
  <c r="I8" i="4"/>
  <c r="B8" i="4"/>
</calcChain>
</file>

<file path=xl/sharedStrings.xml><?xml version="1.0" encoding="utf-8"?>
<sst xmlns="http://schemas.openxmlformats.org/spreadsheetml/2006/main" count="247" uniqueCount="120">
  <si>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</si>
  <si>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</si>
  <si>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</si>
  <si>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</si>
  <si>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</si>
  <si>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</si>
  <si>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</si>
  <si>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</si>
  <si>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</si>
  <si>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</si>
  <si>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</si>
  <si>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</si>
  <si>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</si>
  <si>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</si>
  <si>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</si>
  <si>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</si>
  <si>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</si>
  <si>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</si>
  <si>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</si>
  <si>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</si>
  <si>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</si>
  <si>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</si>
  <si>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</si>
  <si>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</si>
  <si>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</si>
  <si>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</si>
  <si>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</si>
  <si>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</si>
  <si>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</si>
  <si>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</si>
  <si>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</si>
  <si>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</si>
  <si>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</si>
  <si>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</si>
  <si>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</si>
  <si>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</si>
  <si>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</si>
  <si>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</si>
  <si>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</si>
  <si>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</si>
  <si>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</si>
  <si>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</si>
  <si>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</si>
  <si>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</si>
  <si>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</si>
  <si>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</si>
  <si>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</si>
  <si>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</si>
  <si>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</si>
  <si>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</si>
  <si>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</si>
  <si>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</si>
  <si>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</si>
  <si>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</si>
  <si>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</si>
  <si>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</si>
  <si>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</si>
  <si>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</si>
  <si>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</si>
  <si>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</si>
  <si>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</si>
  <si>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</si>
  <si>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</si>
  <si>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</si>
  <si>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</si>
  <si>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</si>
  <si>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</si>
  <si>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</si>
  <si>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</si>
  <si>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</si>
  <si>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</si>
  <si>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</si>
  <si>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</si>
  <si>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</si>
  <si>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</si>
  <si>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</si>
  <si>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</si>
  <si>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</si>
  <si>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</si>
  <si>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</si>
  <si>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</si>
  <si>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</si>
  <si>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</si>
  <si>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</si>
  <si>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</si>
  <si>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</si>
  <si>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</si>
  <si>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</si>
  <si>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</si>
  <si>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</si>
  <si>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</si>
  <si>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</si>
  <si>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</si>
  <si>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</si>
  <si>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</si>
  <si>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</si>
  <si>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</si>
  <si>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</si>
  <si>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標津町</t>
  </si>
  <si>
    <t>法非適用</t>
  </si>
  <si>
    <t>下水道事業</t>
  </si>
  <si>
    <t>特定地域生活排水処理</t>
  </si>
  <si>
    <t>K3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</si>
  <si>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</si>
  <si>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</si>
  <si>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</si>
  <si>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</si>
  <si>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</si>
  <si>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</si>
  <si>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</si>
  <si>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</si>
  <si>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</si>
  <si>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</si>
  <si>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</si>
  <si>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</si>
  <si>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</si>
  <si>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</si>
  <si>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Ｈ24年度からの事業開始であるため、老朽化の状況は出てこないが、定期的な点検、修繕により設備の延命化を図っていく。</t>
    <rPh sb="4" eb="6">
      <t>ネンド</t>
    </rPh>
    <rPh sb="9" eb="11">
      <t>ジギョウ</t>
    </rPh>
    <rPh sb="11" eb="13">
      <t>カイシ</t>
    </rPh>
    <rPh sb="19" eb="22">
      <t>ロウキュウカ</t>
    </rPh>
    <rPh sb="23" eb="25">
      <t>ジョウキョウ</t>
    </rPh>
    <rPh sb="26" eb="27">
      <t>デ</t>
    </rPh>
    <rPh sb="33" eb="36">
      <t>テイキテキ</t>
    </rPh>
    <rPh sb="37" eb="39">
      <t>テンケン</t>
    </rPh>
    <rPh sb="40" eb="42">
      <t>シュウゼン</t>
    </rPh>
    <rPh sb="45" eb="47">
      <t>セツビ</t>
    </rPh>
    <rPh sb="48" eb="50">
      <t>エンメイ</t>
    </rPh>
    <rPh sb="50" eb="51">
      <t>カ</t>
    </rPh>
    <rPh sb="52" eb="53">
      <t>ハカ</t>
    </rPh>
    <phoneticPr fontId="4"/>
  </si>
  <si>
    <t xml:space="preserve">①収益的収支比率について
　単年度収支は黒字になってはいるが、財源のほとんどは一般会計繰入金で賄われている。
④企業債残高対事業規模比率について
　決算統計の報告に誤りがあったため、当該値が発生したが、本来は「0.00」である。
⑤経費回収率について
　下水道より維持管理費がかかるが、「下水道使用料」と同額でのサービス提供としているため、経費回収率は55％で持続する見込み。
⑥汚水処理原価について
　今後の人口減少により、汚水処理原価の上昇は確実と思われる。
⑦施設利用率について
　浄化槽の人槽算定は居住人数が根拠とならないことから、施設利用率は低めになってしまう。
⑧水洗化率について
　Ｈ27年度より「処理区域内人口」のとらえ方を「設置した敷地」から「下水道処理区以外」と誤ったため、水洗化率が下がった。
</t>
    <rPh sb="1" eb="4">
      <t>シュウエキテキ</t>
    </rPh>
    <rPh sb="4" eb="6">
      <t>シュウシ</t>
    </rPh>
    <rPh sb="6" eb="8">
      <t>ヒリツ</t>
    </rPh>
    <rPh sb="14" eb="17">
      <t>タンネンド</t>
    </rPh>
    <rPh sb="17" eb="19">
      <t>シュウシ</t>
    </rPh>
    <rPh sb="20" eb="22">
      <t>クロジ</t>
    </rPh>
    <rPh sb="31" eb="33">
      <t>ザイゲン</t>
    </rPh>
    <rPh sb="39" eb="41">
      <t>イッパン</t>
    </rPh>
    <rPh sb="41" eb="43">
      <t>カイケイ</t>
    </rPh>
    <rPh sb="43" eb="45">
      <t>クリイレ</t>
    </rPh>
    <rPh sb="45" eb="46">
      <t>キン</t>
    </rPh>
    <rPh sb="47" eb="48">
      <t>マカナ</t>
    </rPh>
    <rPh sb="57" eb="59">
      <t>キギョウ</t>
    </rPh>
    <rPh sb="59" eb="60">
      <t>サイ</t>
    </rPh>
    <rPh sb="60" eb="62">
      <t>ザンダカ</t>
    </rPh>
    <rPh sb="62" eb="63">
      <t>タイ</t>
    </rPh>
    <rPh sb="63" eb="65">
      <t>ジギョウ</t>
    </rPh>
    <rPh sb="65" eb="67">
      <t>キボ</t>
    </rPh>
    <rPh sb="67" eb="69">
      <t>ヒリツ</t>
    </rPh>
    <rPh sb="75" eb="77">
      <t>ケッサン</t>
    </rPh>
    <rPh sb="77" eb="79">
      <t>トウケイ</t>
    </rPh>
    <rPh sb="80" eb="82">
      <t>ホウコク</t>
    </rPh>
    <rPh sb="83" eb="84">
      <t>アヤマ</t>
    </rPh>
    <rPh sb="92" eb="94">
      <t>トウガイ</t>
    </rPh>
    <rPh sb="94" eb="95">
      <t>チ</t>
    </rPh>
    <rPh sb="96" eb="98">
      <t>ハッセイ</t>
    </rPh>
    <rPh sb="102" eb="104">
      <t>ホンライ</t>
    </rPh>
    <rPh sb="118" eb="120">
      <t>ケイヒ</t>
    </rPh>
    <rPh sb="120" eb="122">
      <t>カイシュウ</t>
    </rPh>
    <rPh sb="122" eb="123">
      <t>リツ</t>
    </rPh>
    <rPh sb="129" eb="132">
      <t>ゲスイドウ</t>
    </rPh>
    <rPh sb="134" eb="136">
      <t>イジ</t>
    </rPh>
    <rPh sb="136" eb="139">
      <t>カンリヒ</t>
    </rPh>
    <rPh sb="146" eb="149">
      <t>ゲスイドウ</t>
    </rPh>
    <rPh sb="149" eb="152">
      <t>シヨウリョウ</t>
    </rPh>
    <rPh sb="154" eb="156">
      <t>ドウガク</t>
    </rPh>
    <rPh sb="162" eb="164">
      <t>テイキョウ</t>
    </rPh>
    <rPh sb="172" eb="174">
      <t>ケイヒ</t>
    </rPh>
    <rPh sb="174" eb="176">
      <t>カイシュウ</t>
    </rPh>
    <rPh sb="176" eb="177">
      <t>リツ</t>
    </rPh>
    <rPh sb="182" eb="184">
      <t>ジゾク</t>
    </rPh>
    <rPh sb="186" eb="188">
      <t>ミコ</t>
    </rPh>
    <rPh sb="193" eb="195">
      <t>オスイ</t>
    </rPh>
    <rPh sb="195" eb="197">
      <t>ショリ</t>
    </rPh>
    <rPh sb="197" eb="199">
      <t>ゲンカ</t>
    </rPh>
    <rPh sb="205" eb="207">
      <t>コンゴ</t>
    </rPh>
    <rPh sb="208" eb="210">
      <t>ジンコウ</t>
    </rPh>
    <rPh sb="210" eb="212">
      <t>ゲンショウ</t>
    </rPh>
    <rPh sb="216" eb="218">
      <t>オスイ</t>
    </rPh>
    <rPh sb="218" eb="220">
      <t>ショリ</t>
    </rPh>
    <rPh sb="220" eb="222">
      <t>ゲンカ</t>
    </rPh>
    <rPh sb="223" eb="225">
      <t>ジョウショウ</t>
    </rPh>
    <rPh sb="226" eb="228">
      <t>カクジツ</t>
    </rPh>
    <rPh sb="229" eb="230">
      <t>オモ</t>
    </rPh>
    <rPh sb="237" eb="239">
      <t>シセツ</t>
    </rPh>
    <rPh sb="239" eb="242">
      <t>リヨウリツ</t>
    </rPh>
    <rPh sb="248" eb="251">
      <t>ジョウカソウ</t>
    </rPh>
    <rPh sb="252" eb="254">
      <t>ニンソウ</t>
    </rPh>
    <rPh sb="254" eb="256">
      <t>サンテイ</t>
    </rPh>
    <rPh sb="257" eb="259">
      <t>キョジュウ</t>
    </rPh>
    <rPh sb="259" eb="261">
      <t>ニンズウ</t>
    </rPh>
    <rPh sb="262" eb="264">
      <t>コンキョ</t>
    </rPh>
    <rPh sb="274" eb="276">
      <t>シセツ</t>
    </rPh>
    <rPh sb="276" eb="279">
      <t>リヨウリツ</t>
    </rPh>
    <rPh sb="280" eb="281">
      <t>ヒク</t>
    </rPh>
    <rPh sb="293" eb="296">
      <t>スイセンカ</t>
    </rPh>
    <rPh sb="296" eb="297">
      <t>リツ</t>
    </rPh>
    <rPh sb="306" eb="308">
      <t>ネンド</t>
    </rPh>
    <rPh sb="311" eb="313">
      <t>ショリ</t>
    </rPh>
    <rPh sb="313" eb="316">
      <t>クイキナイ</t>
    </rPh>
    <rPh sb="316" eb="318">
      <t>ジンコウ</t>
    </rPh>
    <rPh sb="323" eb="324">
      <t>カタ</t>
    </rPh>
    <rPh sb="326" eb="328">
      <t>セッチ</t>
    </rPh>
    <rPh sb="330" eb="332">
      <t>シキチ</t>
    </rPh>
    <rPh sb="336" eb="339">
      <t>ゲスイドウ</t>
    </rPh>
    <rPh sb="339" eb="341">
      <t>ショリ</t>
    </rPh>
    <rPh sb="341" eb="342">
      <t>ク</t>
    </rPh>
    <rPh sb="342" eb="344">
      <t>イガイ</t>
    </rPh>
    <rPh sb="346" eb="347">
      <t>アヤマ</t>
    </rPh>
    <rPh sb="352" eb="355">
      <t>スイセンカ</t>
    </rPh>
    <rPh sb="355" eb="356">
      <t>リツ</t>
    </rPh>
    <rPh sb="357" eb="358">
      <t>サ</t>
    </rPh>
    <phoneticPr fontId="4"/>
  </si>
  <si>
    <t>　下水道より維持管理費がかさむが、下水道と同額の使用料と一般会計繰入金で運営している。Ｒ6年度に起債償還額のピークを迎えるため、一般会計の繰入金は増加の一途をたどるが、その後減少に転じ、下水道料金の改定があればさらに減少するものと思われる。</t>
    <rPh sb="1" eb="4">
      <t>ゲスイドウ</t>
    </rPh>
    <rPh sb="6" eb="8">
      <t>イジ</t>
    </rPh>
    <rPh sb="8" eb="11">
      <t>カンリヒ</t>
    </rPh>
    <rPh sb="17" eb="20">
      <t>ゲスイドウ</t>
    </rPh>
    <rPh sb="21" eb="23">
      <t>ドウガク</t>
    </rPh>
    <rPh sb="24" eb="27">
      <t>シヨウリョウ</t>
    </rPh>
    <rPh sb="28" eb="30">
      <t>イッパン</t>
    </rPh>
    <rPh sb="30" eb="32">
      <t>カイケイ</t>
    </rPh>
    <rPh sb="32" eb="34">
      <t>クリイレ</t>
    </rPh>
    <rPh sb="34" eb="35">
      <t>キン</t>
    </rPh>
    <rPh sb="36" eb="38">
      <t>ウンエイ</t>
    </rPh>
    <rPh sb="45" eb="47">
      <t>ネンド</t>
    </rPh>
    <rPh sb="48" eb="50">
      <t>キサイ</t>
    </rPh>
    <rPh sb="50" eb="52">
      <t>ショウカン</t>
    </rPh>
    <rPh sb="52" eb="53">
      <t>ガク</t>
    </rPh>
    <rPh sb="58" eb="59">
      <t>ムカ</t>
    </rPh>
    <rPh sb="64" eb="66">
      <t>イッパン</t>
    </rPh>
    <rPh sb="66" eb="68">
      <t>カイケイ</t>
    </rPh>
    <rPh sb="69" eb="71">
      <t>クリイレ</t>
    </rPh>
    <rPh sb="71" eb="72">
      <t>キン</t>
    </rPh>
    <rPh sb="73" eb="75">
      <t>ゾウカ</t>
    </rPh>
    <rPh sb="76" eb="78">
      <t>イット</t>
    </rPh>
    <rPh sb="86" eb="87">
      <t>ゴ</t>
    </rPh>
    <rPh sb="87" eb="89">
      <t>ゲンショウ</t>
    </rPh>
    <rPh sb="90" eb="91">
      <t>テン</t>
    </rPh>
    <rPh sb="93" eb="96">
      <t>ゲスイドウ</t>
    </rPh>
    <rPh sb="96" eb="98">
      <t>リョウキン</t>
    </rPh>
    <rPh sb="99" eb="101">
      <t>カイテイ</t>
    </rPh>
    <rPh sb="108" eb="110">
      <t>ゲンショウ</t>
    </rPh>
    <rPh sb="115" eb="116">
      <t>オモ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</si>
</sst>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4-4311-A865-118D5591B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4-4311-A865-118D5591B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36.28</c:v>
                </c:pt>
                <c:pt idx="1">
                  <c:v>39.57</c:v>
                </c:pt>
                <c:pt idx="2">
                  <c:v>41.06</c:v>
                </c:pt>
                <c:pt idx="3">
                  <c:v>41.29</c:v>
                </c:pt>
                <c:pt idx="4">
                  <c:v>41.07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F-4355-9F8C-B90F75A2C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58.25</c:v>
                </c:pt>
                <c:pt idx="1">
                  <c:v>61.55</c:v>
                </c:pt>
                <c:pt idx="2">
                  <c:v>57.22</c:v>
                </c:pt>
                <c:pt idx="3">
                  <c:v>54.93</c:v>
                </c:pt>
                <c:pt idx="4">
                  <c:v>55.96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F-4355-9F8C-B90F75A2C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29.48</c:v>
                </c:pt>
                <c:pt idx="1">
                  <c:v>29.62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7-4A1F-AF2D-A69EAE268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68.150000000000006</c:v>
                </c:pt>
                <c:pt idx="1">
                  <c:v>67.489999999999995</c:v>
                </c:pt>
                <c:pt idx="2">
                  <c:v>67.290000000000006</c:v>
                </c:pt>
                <c:pt idx="3">
                  <c:v>65.569999999999993</c:v>
                </c:pt>
                <c:pt idx="4">
                  <c:v>60.12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7-4A1F-AF2D-A69EAE268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C-47F9-8594-4A98D9D44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C-47F9-8594-4A98D9D44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D-426D-B8D9-940F87EA6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D-426D-B8D9-940F87EA6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6-48CD-BB1A-316932C40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6-48CD-BB1A-316932C40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D-4E0E-A52B-31DE27007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D-4E0E-A52B-31DE27007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F-455F-BDED-47AF69AB0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F-455F-BDED-47AF69AB0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1101.32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6-454B-BD95-613A0EE27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392.19</c:v>
                </c:pt>
                <c:pt idx="1">
                  <c:v>413.5</c:v>
                </c:pt>
                <c:pt idx="2">
                  <c:v>407.42</c:v>
                </c:pt>
                <c:pt idx="3">
                  <c:v>386.46</c:v>
                </c:pt>
                <c:pt idx="4">
                  <c:v>421.25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6-454B-BD95-613A0EE27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62.02</c:v>
                </c:pt>
                <c:pt idx="1">
                  <c:v>59.26</c:v>
                </c:pt>
                <c:pt idx="2">
                  <c:v>60.32</c:v>
                </c:pt>
                <c:pt idx="3">
                  <c:v>56.97</c:v>
                </c:pt>
                <c:pt idx="4">
                  <c:v>56.27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C9-4044-8836-080B671E6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57.03</c:v>
                </c:pt>
                <c:pt idx="1">
                  <c:v>55.84</c:v>
                </c:pt>
                <c:pt idx="2">
                  <c:v>57.08</c:v>
                </c:pt>
                <c:pt idx="3">
                  <c:v>55.85</c:v>
                </c:pt>
                <c:pt idx="4">
                  <c:v>53.23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9-4044-8836-080B671E6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388.3</c:v>
                </c:pt>
                <c:pt idx="1">
                  <c:v>361.13</c:v>
                </c:pt>
                <c:pt idx="2">
                  <c:v>335.7</c:v>
                </c:pt>
                <c:pt idx="3">
                  <c:v>352.96</c:v>
                </c:pt>
                <c:pt idx="4">
                  <c:v>359.28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9-454A-890A-780597F22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283.73</c:v>
                </c:pt>
                <c:pt idx="1">
                  <c:v>287.57</c:v>
                </c:pt>
                <c:pt idx="2">
                  <c:v>286.86</c:v>
                </c:pt>
                <c:pt idx="3">
                  <c:v>287.91000000000003</c:v>
                </c:pt>
                <c:pt idx="4">
                  <c:v>283.3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9-454A-890A-780597F22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【272.98】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P13" zoomScaleNormal="100" workbookViewId="0">
      <selection activeCell="B14" sqref="B14:BJ15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北海道　標津町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特定地域生活排水処理</v>
      </c>
      <c r="Q8" s="49"/>
      <c r="R8" s="49"/>
      <c r="S8" s="49"/>
      <c r="T8" s="49"/>
      <c r="U8" s="49"/>
      <c r="V8" s="49"/>
      <c r="W8" s="49" t="str">
        <f>データ!L6</f>
        <v>K3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5243</v>
      </c>
      <c r="AM8" s="51"/>
      <c r="AN8" s="51"/>
      <c r="AO8" s="51"/>
      <c r="AP8" s="51"/>
      <c r="AQ8" s="51"/>
      <c r="AR8" s="51"/>
      <c r="AS8" s="51"/>
      <c r="AT8" s="46">
        <f>データ!T6</f>
        <v>624.69000000000005</v>
      </c>
      <c r="AU8" s="46"/>
      <c r="AV8" s="46"/>
      <c r="AW8" s="46"/>
      <c r="AX8" s="46"/>
      <c r="AY8" s="46"/>
      <c r="AZ8" s="46"/>
      <c r="BA8" s="46"/>
      <c r="BB8" s="46">
        <f>データ!U6</f>
        <v>8.39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9.81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51">
        <f>データ!R6</f>
        <v>3577</v>
      </c>
      <c r="AE10" s="51"/>
      <c r="AF10" s="51"/>
      <c r="AG10" s="51"/>
      <c r="AH10" s="51"/>
      <c r="AI10" s="51"/>
      <c r="AJ10" s="51"/>
      <c r="AK10" s="2"/>
      <c r="AL10" s="51">
        <f>データ!V6</f>
        <v>509</v>
      </c>
      <c r="AM10" s="51"/>
      <c r="AN10" s="51"/>
      <c r="AO10" s="51"/>
      <c r="AP10" s="51"/>
      <c r="AQ10" s="51"/>
      <c r="AR10" s="51"/>
      <c r="AS10" s="51"/>
      <c r="AT10" s="46">
        <f>データ!W6</f>
        <v>621.92999999999995</v>
      </c>
      <c r="AU10" s="46"/>
      <c r="AV10" s="46"/>
      <c r="AW10" s="46"/>
      <c r="AX10" s="46"/>
      <c r="AY10" s="46"/>
      <c r="AZ10" s="46"/>
      <c r="BA10" s="46"/>
      <c r="BB10" s="46">
        <f>データ!X6</f>
        <v>0.82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118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117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119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【307.23】</v>
      </c>
      <c r="I86" s="26" t="str">
        <f>データ!CA6</f>
        <v>【59.98】</v>
      </c>
      <c r="J86" s="26" t="str">
        <f>データ!CL6</f>
        <v>【272.98】</v>
      </c>
      <c r="K86" s="26" t="str">
        <f>データ!CW6</f>
        <v>【58.71】</v>
      </c>
      <c r="L86" s="26" t="str">
        <f>データ!DH6</f>
        <v>【79.51】</v>
      </c>
      <c r="M86" s="26" t="s">
        <v>44</v>
      </c>
      <c r="N86" s="26" t="s">
        <v>43</v>
      </c>
      <c r="O86" s="26" t="str">
        <f>データ!EO6</f>
        <v>【-】</v>
      </c>
    </row>
  </sheetData>
  <sheetProtection algorithmName="SHA-512" hashValue="+jL0yDDe7TiSsxm6W1knw5iR26x5WNlfvcXPMjhe7teCPmlE6PpcD6JnWx6L7660pQ6wJ6catIKY1IOxPwy7fw==" saltValue="LWrZxkgyHBB5koW5ALx5YA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2019</v>
      </c>
      <c r="C6" s="33">
        <f t="shared" ref="C6:X6" si="3">C7</f>
        <v>16934</v>
      </c>
      <c r="D6" s="33">
        <f t="shared" si="3"/>
        <v>47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北海道　標津町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K3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9.81</v>
      </c>
      <c r="Q6" s="34">
        <f t="shared" si="3"/>
        <v>100</v>
      </c>
      <c r="R6" s="34">
        <f t="shared" si="3"/>
        <v>3577</v>
      </c>
      <c r="S6" s="34">
        <f t="shared" si="3"/>
        <v>5243</v>
      </c>
      <c r="T6" s="34">
        <f t="shared" si="3"/>
        <v>624.69000000000005</v>
      </c>
      <c r="U6" s="34">
        <f t="shared" si="3"/>
        <v>8.39</v>
      </c>
      <c r="V6" s="34">
        <f t="shared" si="3"/>
        <v>509</v>
      </c>
      <c r="W6" s="34">
        <f t="shared" si="3"/>
        <v>621.92999999999995</v>
      </c>
      <c r="X6" s="34">
        <f t="shared" si="3"/>
        <v>0.82</v>
      </c>
      <c r="Y6" s="35">
        <f>IF(Y7="",NA(),Y7)</f>
        <v>100</v>
      </c>
      <c r="Z6" s="35">
        <f t="shared" ref="Z6:AH6" si="4">IF(Z7="",NA(),Z7)</f>
        <v>100</v>
      </c>
      <c r="AA6" s="35">
        <f t="shared" si="4"/>
        <v>100</v>
      </c>
      <c r="AB6" s="35">
        <f t="shared" si="4"/>
        <v>100</v>
      </c>
      <c r="AC6" s="35">
        <f t="shared" si="4"/>
        <v>100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5">
        <f t="shared" si="7"/>
        <v>1101.32</v>
      </c>
      <c r="BK6" s="35">
        <f t="shared" si="7"/>
        <v>392.19</v>
      </c>
      <c r="BL6" s="35">
        <f t="shared" si="7"/>
        <v>413.5</v>
      </c>
      <c r="BM6" s="35">
        <f t="shared" si="7"/>
        <v>407.42</v>
      </c>
      <c r="BN6" s="35">
        <f t="shared" si="7"/>
        <v>386.46</v>
      </c>
      <c r="BO6" s="35">
        <f t="shared" si="7"/>
        <v>421.25</v>
      </c>
      <c r="BP6" s="34" t="str">
        <f>IF(BP7="","",IF(BP7="-","【-】","【"&amp;SUBSTITUTE(TEXT(BP7,"#,##0.00"),"-","△")&amp;"】"))</f>
        <v>【307.23】</v>
      </c>
      <c r="BQ6" s="35">
        <f>IF(BQ7="",NA(),BQ7)</f>
        <v>62.02</v>
      </c>
      <c r="BR6" s="35">
        <f t="shared" ref="BR6:BZ6" si="8">IF(BR7="",NA(),BR7)</f>
        <v>59.26</v>
      </c>
      <c r="BS6" s="35">
        <f t="shared" si="8"/>
        <v>60.32</v>
      </c>
      <c r="BT6" s="35">
        <f t="shared" si="8"/>
        <v>56.97</v>
      </c>
      <c r="BU6" s="35">
        <f t="shared" si="8"/>
        <v>56.27</v>
      </c>
      <c r="BV6" s="35">
        <f t="shared" si="8"/>
        <v>57.03</v>
      </c>
      <c r="BW6" s="35">
        <f t="shared" si="8"/>
        <v>55.84</v>
      </c>
      <c r="BX6" s="35">
        <f t="shared" si="8"/>
        <v>57.08</v>
      </c>
      <c r="BY6" s="35">
        <f t="shared" si="8"/>
        <v>55.85</v>
      </c>
      <c r="BZ6" s="35">
        <f t="shared" si="8"/>
        <v>53.23</v>
      </c>
      <c r="CA6" s="34" t="str">
        <f>IF(CA7="","",IF(CA7="-","【-】","【"&amp;SUBSTITUTE(TEXT(CA7,"#,##0.00"),"-","△")&amp;"】"))</f>
        <v>【59.98】</v>
      </c>
      <c r="CB6" s="35">
        <f>IF(CB7="",NA(),CB7)</f>
        <v>388.3</v>
      </c>
      <c r="CC6" s="35">
        <f t="shared" ref="CC6:CK6" si="9">IF(CC7="",NA(),CC7)</f>
        <v>361.13</v>
      </c>
      <c r="CD6" s="35">
        <f t="shared" si="9"/>
        <v>335.7</v>
      </c>
      <c r="CE6" s="35">
        <f t="shared" si="9"/>
        <v>352.96</v>
      </c>
      <c r="CF6" s="35">
        <f t="shared" si="9"/>
        <v>359.28</v>
      </c>
      <c r="CG6" s="35">
        <f t="shared" si="9"/>
        <v>283.73</v>
      </c>
      <c r="CH6" s="35">
        <f t="shared" si="9"/>
        <v>287.57</v>
      </c>
      <c r="CI6" s="35">
        <f t="shared" si="9"/>
        <v>286.86</v>
      </c>
      <c r="CJ6" s="35">
        <f t="shared" si="9"/>
        <v>287.91000000000003</v>
      </c>
      <c r="CK6" s="35">
        <f t="shared" si="9"/>
        <v>283.3</v>
      </c>
      <c r="CL6" s="34" t="str">
        <f>IF(CL7="","",IF(CL7="-","【-】","【"&amp;SUBSTITUTE(TEXT(CL7,"#,##0.00"),"-","△")&amp;"】"))</f>
        <v>【272.98】</v>
      </c>
      <c r="CM6" s="35">
        <f>IF(CM7="",NA(),CM7)</f>
        <v>36.28</v>
      </c>
      <c r="CN6" s="35">
        <f t="shared" ref="CN6:CV6" si="10">IF(CN7="",NA(),CN7)</f>
        <v>39.57</v>
      </c>
      <c r="CO6" s="35">
        <f t="shared" si="10"/>
        <v>41.06</v>
      </c>
      <c r="CP6" s="35">
        <f t="shared" si="10"/>
        <v>41.29</v>
      </c>
      <c r="CQ6" s="35">
        <f t="shared" si="10"/>
        <v>41.07</v>
      </c>
      <c r="CR6" s="35">
        <f t="shared" si="10"/>
        <v>58.25</v>
      </c>
      <c r="CS6" s="35">
        <f t="shared" si="10"/>
        <v>61.55</v>
      </c>
      <c r="CT6" s="35">
        <f t="shared" si="10"/>
        <v>57.22</v>
      </c>
      <c r="CU6" s="35">
        <f t="shared" si="10"/>
        <v>54.93</v>
      </c>
      <c r="CV6" s="35">
        <f t="shared" si="10"/>
        <v>55.96</v>
      </c>
      <c r="CW6" s="34" t="str">
        <f>IF(CW7="","",IF(CW7="-","【-】","【"&amp;SUBSTITUTE(TEXT(CW7,"#,##0.00"),"-","△")&amp;"】"))</f>
        <v>【58.71】</v>
      </c>
      <c r="CX6" s="35">
        <f>IF(CX7="",NA(),CX7)</f>
        <v>29.48</v>
      </c>
      <c r="CY6" s="35">
        <f t="shared" ref="CY6:DG6" si="11">IF(CY7="",NA(),CY7)</f>
        <v>29.62</v>
      </c>
      <c r="CZ6" s="35">
        <f t="shared" si="11"/>
        <v>100</v>
      </c>
      <c r="DA6" s="35">
        <f t="shared" si="11"/>
        <v>100</v>
      </c>
      <c r="DB6" s="35">
        <f t="shared" si="11"/>
        <v>100</v>
      </c>
      <c r="DC6" s="35">
        <f t="shared" si="11"/>
        <v>68.150000000000006</v>
      </c>
      <c r="DD6" s="35">
        <f t="shared" si="11"/>
        <v>67.489999999999995</v>
      </c>
      <c r="DE6" s="35">
        <f t="shared" si="11"/>
        <v>67.290000000000006</v>
      </c>
      <c r="DF6" s="35">
        <f t="shared" si="11"/>
        <v>65.569999999999993</v>
      </c>
      <c r="DG6" s="35">
        <f t="shared" si="11"/>
        <v>60.12</v>
      </c>
      <c r="DH6" s="34" t="str">
        <f>IF(DH7="","",IF(DH7="-","【-】","【"&amp;SUBSTITUTE(TEXT(DH7,"#,##0.00"),"-","△")&amp;"】"))</f>
        <v>【79.51】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 x14ac:dyDescent="0.15">
      <c r="A7" s="28"/>
      <c r="B7" s="37">
        <v>2019</v>
      </c>
      <c r="C7" s="37">
        <v>16934</v>
      </c>
      <c r="D7" s="37">
        <v>47</v>
      </c>
      <c r="E7" s="37">
        <v>18</v>
      </c>
      <c r="F7" s="37">
        <v>0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9.81</v>
      </c>
      <c r="Q7" s="38">
        <v>100</v>
      </c>
      <c r="R7" s="38">
        <v>3577</v>
      </c>
      <c r="S7" s="38">
        <v>5243</v>
      </c>
      <c r="T7" s="38">
        <v>624.69000000000005</v>
      </c>
      <c r="U7" s="38">
        <v>8.39</v>
      </c>
      <c r="V7" s="38">
        <v>509</v>
      </c>
      <c r="W7" s="38">
        <v>621.92999999999995</v>
      </c>
      <c r="X7" s="38">
        <v>0.82</v>
      </c>
      <c r="Y7" s="38">
        <v>100</v>
      </c>
      <c r="Z7" s="38">
        <v>100</v>
      </c>
      <c r="AA7" s="38">
        <v>100</v>
      </c>
      <c r="AB7" s="38">
        <v>100</v>
      </c>
      <c r="AC7" s="38">
        <v>100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1101.32</v>
      </c>
      <c r="BK7" s="38">
        <v>392.19</v>
      </c>
      <c r="BL7" s="38">
        <v>413.5</v>
      </c>
      <c r="BM7" s="38">
        <v>407.42</v>
      </c>
      <c r="BN7" s="38">
        <v>386.46</v>
      </c>
      <c r="BO7" s="38">
        <v>421.25</v>
      </c>
      <c r="BP7" s="38">
        <v>307.23</v>
      </c>
      <c r="BQ7" s="38">
        <v>62.02</v>
      </c>
      <c r="BR7" s="38">
        <v>59.26</v>
      </c>
      <c r="BS7" s="38">
        <v>60.32</v>
      </c>
      <c r="BT7" s="38">
        <v>56.97</v>
      </c>
      <c r="BU7" s="38">
        <v>56.27</v>
      </c>
      <c r="BV7" s="38">
        <v>57.03</v>
      </c>
      <c r="BW7" s="38">
        <v>55.84</v>
      </c>
      <c r="BX7" s="38">
        <v>57.08</v>
      </c>
      <c r="BY7" s="38">
        <v>55.85</v>
      </c>
      <c r="BZ7" s="38">
        <v>53.23</v>
      </c>
      <c r="CA7" s="38">
        <v>59.98</v>
      </c>
      <c r="CB7" s="38">
        <v>388.3</v>
      </c>
      <c r="CC7" s="38">
        <v>361.13</v>
      </c>
      <c r="CD7" s="38">
        <v>335.7</v>
      </c>
      <c r="CE7" s="38">
        <v>352.96</v>
      </c>
      <c r="CF7" s="38">
        <v>359.28</v>
      </c>
      <c r="CG7" s="38">
        <v>283.73</v>
      </c>
      <c r="CH7" s="38">
        <v>287.57</v>
      </c>
      <c r="CI7" s="38">
        <v>286.86</v>
      </c>
      <c r="CJ7" s="38">
        <v>287.91000000000003</v>
      </c>
      <c r="CK7" s="38">
        <v>283.3</v>
      </c>
      <c r="CL7" s="38">
        <v>272.98</v>
      </c>
      <c r="CM7" s="38">
        <v>36.28</v>
      </c>
      <c r="CN7" s="38">
        <v>39.57</v>
      </c>
      <c r="CO7" s="38">
        <v>41.06</v>
      </c>
      <c r="CP7" s="38">
        <v>41.29</v>
      </c>
      <c r="CQ7" s="38">
        <v>41.07</v>
      </c>
      <c r="CR7" s="38">
        <v>58.25</v>
      </c>
      <c r="CS7" s="38">
        <v>61.55</v>
      </c>
      <c r="CT7" s="38">
        <v>57.22</v>
      </c>
      <c r="CU7" s="38">
        <v>54.93</v>
      </c>
      <c r="CV7" s="38">
        <v>55.96</v>
      </c>
      <c r="CW7" s="38">
        <v>58.71</v>
      </c>
      <c r="CX7" s="38">
        <v>29.48</v>
      </c>
      <c r="CY7" s="38">
        <v>29.62</v>
      </c>
      <c r="CZ7" s="38">
        <v>100</v>
      </c>
      <c r="DA7" s="38">
        <v>100</v>
      </c>
      <c r="DB7" s="38">
        <v>100</v>
      </c>
      <c r="DC7" s="38">
        <v>68.150000000000006</v>
      </c>
      <c r="DD7" s="38">
        <v>67.489999999999995</v>
      </c>
      <c r="DE7" s="38">
        <v>67.290000000000006</v>
      </c>
      <c r="DF7" s="38">
        <v>65.569999999999993</v>
      </c>
      <c r="DG7" s="38">
        <v>60.12</v>
      </c>
      <c r="DH7" s="38">
        <v>79.510000000000005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104</v>
      </c>
      <c r="EF7" s="38" t="s">
        <v>104</v>
      </c>
      <c r="EG7" s="38" t="s">
        <v>104</v>
      </c>
      <c r="EH7" s="38" t="s">
        <v>104</v>
      </c>
      <c r="EI7" s="38" t="s">
        <v>104</v>
      </c>
      <c r="EJ7" s="38" t="s">
        <v>104</v>
      </c>
      <c r="EK7" s="38" t="s">
        <v>104</v>
      </c>
      <c r="EL7" s="38" t="s">
        <v>104</v>
      </c>
      <c r="EM7" s="38" t="s">
        <v>104</v>
      </c>
      <c r="EN7" s="38" t="s">
        <v>104</v>
      </c>
      <c r="EO7" s="38" t="s">
        <v>104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114</v>
      </c>
      <c r="E13" t="s">
        <v>114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齊藤　美和子</cp:lastModifiedBy>
  <cp:lastPrinted>2021-01-24T06:22:53Z</cp:lastPrinted>
  <dcterms:created xsi:type="dcterms:W3CDTF">2020-12-04T03:15:04Z</dcterms:created>
  <dcterms:modified xsi:type="dcterms:W3CDTF">2021-02-05T01:19:25Z</dcterms:modified>
  <cp:category/>
</cp:coreProperties>
</file>