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町長部局\建設水道課\01共通\02会計\経営比較分析表\Ｒ3\提出\"/>
    </mc:Choice>
  </mc:AlternateContent>
  <workbookProtection workbookAlgorithmName="SHA-512" workbookHashValue="wxugW9J/yLpMsdrM8/pH3mYJNnoMNawahw7OnunZjpYbZqT/9uisR7543gMaTlVyeUJTC3idfbFq0suJ2zSyVw==" workbookSaltValue="IZE7t+uoqSaaDreayC7jFg==" workbookSpinCount="100000" lockStructure="1"/>
  <bookViews>
    <workbookView xWindow="0" yWindow="0" windowWidth="28800" windowHeight="118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K86" i="4"/>
  <c r="J86" i="4"/>
  <c r="I86" i="4"/>
  <c r="E86" i="4"/>
  <c r="AT10" i="4"/>
  <c r="AL10" i="4"/>
  <c r="AD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<sst xmlns="http://schemas.openxmlformats.org/spreadsheetml/2006/main" count="236" uniqueCount="120">
  <si>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</si>
  <si>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</si>
  <si>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</si>
  <si>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</si>
  <si>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</si>
  <si>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</si>
  <si>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</si>
  <si>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</si>
  <si>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</si>
  <si>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</si>
  <si>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</si>
  <si>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</si>
  <si>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</si>
  <si>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</si>
  <si>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</si>
  <si>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</si>
  <si>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</si>
  <si>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</si>
  <si>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</si>
  <si>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</si>
  <si>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</si>
  <si>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</si>
  <si>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</si>
  <si>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</si>
  <si>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</si>
  <si>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</si>
  <si>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</si>
  <si>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</si>
  <si>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</si>
  <si>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</si>
  <si>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</si>
  <si>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</si>
  <si>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</si>
  <si>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</si>
  <si>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</si>
  <si>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</si>
  <si>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</si>
  <si>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</si>
  <si>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</si>
  <si>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</si>
  <si>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</si>
  <si>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</si>
  <si>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</si>
  <si>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</si>
  <si>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</si>
  <si>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</si>
  <si>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</si>
  <si>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</si>
  <si>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</si>
  <si>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</si>
  <si>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</si>
  <si>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</si>
  <si>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</si>
  <si>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</si>
  <si>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</si>
  <si>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</si>
  <si>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</si>
  <si>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</si>
  <si>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</si>
  <si>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</si>
  <si>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</si>
  <si>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</si>
  <si>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</si>
  <si>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</si>
  <si>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</si>
  <si>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</si>
  <si>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</si>
  <si>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</si>
  <si>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</si>
  <si>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</si>
  <si>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</si>
  <si>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</si>
  <si>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</si>
  <si>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</si>
  <si>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</si>
  <si>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</si>
  <si>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</si>
  <si>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</si>
  <si>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</si>
  <si>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</si>
  <si>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</si>
  <si>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</si>
  <si>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</si>
  <si>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</si>
  <si>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</si>
  <si>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</si>
  <si>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</si>
  <si>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</si>
  <si>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</si>
  <si>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</si>
  <si>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</si>
  <si>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</si>
  <si>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</si>
  <si>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</si>
  <si>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</si>
  <si>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</si>
  <si>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</si>
  <si>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</si>
  <si>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標津町</t>
  </si>
  <si>
    <t>法非適用</t>
  </si>
  <si>
    <t>下水道事業</t>
  </si>
  <si>
    <t>特定環境保全公共下水道</t>
  </si>
  <si>
    <t>D1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</si>
  <si>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</si>
  <si>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</si>
  <si>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</si>
  <si>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</si>
  <si>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</si>
  <si>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</si>
  <si>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</si>
  <si>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</si>
  <si>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</si>
  <si>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</si>
  <si>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</si>
  <si>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</si>
  <si>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</si>
  <si>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</si>
  <si>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①・⑤について
　Ｈ19年度とＨ22年度の料金改定により、料金収入で維持管理費は賄えているが、利息の支払いは一部にとどまっている。今後、料金収入の減額が見込まれることから、経費削減はもちろんだが、早めに料金改定に着手していかねばならない。
⑥汚水処理原価について
　Ｈ29年度は、電気料の高騰と処理場の修繕費がかさんだため、高くなっているが、有収水量は若干の増減があるが、維持管理費の抑制に努めているため、汚水処理原価は概ね横ばいとなっている。
⑦施設利用率について
　施設利用率は概ね横ばいとなっている。
⑧水洗化率について
　処理区域内の面整備はほぼ概成していることと、住宅地の新規造成等もなく、転入での新たな接続は見込めないため、横ばいが続く。</t>
    <rPh sb="12" eb="14">
      <t>ネンド</t>
    </rPh>
    <rPh sb="18" eb="20">
      <t>ネンド</t>
    </rPh>
    <rPh sb="21" eb="23">
      <t>リョウキン</t>
    </rPh>
    <rPh sb="23" eb="25">
      <t>カイテイ</t>
    </rPh>
    <rPh sb="29" eb="31">
      <t>リョウキン</t>
    </rPh>
    <rPh sb="31" eb="33">
      <t>シュウニュウ</t>
    </rPh>
    <rPh sb="34" eb="36">
      <t>イジ</t>
    </rPh>
    <rPh sb="36" eb="39">
      <t>カンリヒ</t>
    </rPh>
    <rPh sb="40" eb="41">
      <t>マカナ</t>
    </rPh>
    <rPh sb="47" eb="49">
      <t>リソク</t>
    </rPh>
    <rPh sb="50" eb="52">
      <t>シハラ</t>
    </rPh>
    <rPh sb="54" eb="56">
      <t>イチブ</t>
    </rPh>
    <rPh sb="65" eb="67">
      <t>コンゴ</t>
    </rPh>
    <rPh sb="68" eb="70">
      <t>リョウキン</t>
    </rPh>
    <rPh sb="70" eb="72">
      <t>シュウニュウ</t>
    </rPh>
    <rPh sb="73" eb="75">
      <t>ゲンガク</t>
    </rPh>
    <rPh sb="76" eb="78">
      <t>ミコ</t>
    </rPh>
    <rPh sb="86" eb="88">
      <t>ケイヒ</t>
    </rPh>
    <rPh sb="88" eb="90">
      <t>サクゲン</t>
    </rPh>
    <rPh sb="98" eb="99">
      <t>ハヤ</t>
    </rPh>
    <rPh sb="101" eb="103">
      <t>リョウキン</t>
    </rPh>
    <rPh sb="103" eb="105">
      <t>カイテイ</t>
    </rPh>
    <rPh sb="106" eb="108">
      <t>チャクシュ</t>
    </rPh>
    <rPh sb="122" eb="124">
      <t>オスイ</t>
    </rPh>
    <rPh sb="124" eb="126">
      <t>ショリ</t>
    </rPh>
    <rPh sb="126" eb="128">
      <t>ゲンカ</t>
    </rPh>
    <rPh sb="137" eb="139">
      <t>ネンド</t>
    </rPh>
    <rPh sb="141" eb="143">
      <t>デンキ</t>
    </rPh>
    <rPh sb="143" eb="144">
      <t>リョウ</t>
    </rPh>
    <rPh sb="145" eb="147">
      <t>コウトウ</t>
    </rPh>
    <rPh sb="148" eb="151">
      <t>ショリジョウ</t>
    </rPh>
    <rPh sb="152" eb="155">
      <t>シュウゼンヒ</t>
    </rPh>
    <rPh sb="163" eb="164">
      <t>タカ</t>
    </rPh>
    <rPh sb="172" eb="174">
      <t>ユウシュウ</t>
    </rPh>
    <rPh sb="174" eb="176">
      <t>スイリョウ</t>
    </rPh>
    <rPh sb="177" eb="179">
      <t>ジャッカン</t>
    </rPh>
    <rPh sb="180" eb="182">
      <t>ゾウゲン</t>
    </rPh>
    <rPh sb="187" eb="189">
      <t>イジ</t>
    </rPh>
    <rPh sb="189" eb="192">
      <t>カンリヒ</t>
    </rPh>
    <rPh sb="193" eb="195">
      <t>ヨクセイ</t>
    </rPh>
    <rPh sb="196" eb="197">
      <t>ツト</t>
    </rPh>
    <rPh sb="204" eb="206">
      <t>オスイ</t>
    </rPh>
    <rPh sb="206" eb="208">
      <t>ショリ</t>
    </rPh>
    <rPh sb="208" eb="210">
      <t>ゲンカ</t>
    </rPh>
    <rPh sb="211" eb="212">
      <t>オオム</t>
    </rPh>
    <rPh sb="213" eb="214">
      <t>ヨコ</t>
    </rPh>
    <rPh sb="226" eb="228">
      <t>シセツ</t>
    </rPh>
    <rPh sb="228" eb="231">
      <t>リヨウリツ</t>
    </rPh>
    <rPh sb="237" eb="239">
      <t>シセツ</t>
    </rPh>
    <rPh sb="239" eb="242">
      <t>リヨウリツ</t>
    </rPh>
    <rPh sb="243" eb="244">
      <t>オオム</t>
    </rPh>
    <rPh sb="245" eb="246">
      <t>ヨコ</t>
    </rPh>
    <rPh sb="258" eb="261">
      <t>スイセンカ</t>
    </rPh>
    <rPh sb="261" eb="262">
      <t>リツ</t>
    </rPh>
    <rPh sb="268" eb="270">
      <t>ショリ</t>
    </rPh>
    <rPh sb="270" eb="273">
      <t>クイキナイ</t>
    </rPh>
    <rPh sb="274" eb="275">
      <t>メン</t>
    </rPh>
    <rPh sb="275" eb="277">
      <t>セイビ</t>
    </rPh>
    <rPh sb="280" eb="282">
      <t>ガイセイ</t>
    </rPh>
    <rPh sb="290" eb="293">
      <t>ジュウタクチ</t>
    </rPh>
    <rPh sb="294" eb="296">
      <t>シンキ</t>
    </rPh>
    <rPh sb="296" eb="298">
      <t>ゾウセイ</t>
    </rPh>
    <rPh sb="298" eb="299">
      <t>トウ</t>
    </rPh>
    <rPh sb="303" eb="305">
      <t>テンニュウ</t>
    </rPh>
    <rPh sb="310" eb="312">
      <t>セツゾク</t>
    </rPh>
    <rPh sb="313" eb="315">
      <t>ミコ</t>
    </rPh>
    <rPh sb="321" eb="322">
      <t>ヨコ</t>
    </rPh>
    <rPh sb="325" eb="326">
      <t>ツヅ</t>
    </rPh>
    <phoneticPr fontId="4"/>
  </si>
  <si>
    <t>③管渠改善率について
　Ｓ61年度の供用開始から30年以上経過しているが、Ｈ6年度の東方沖地震の際に、標津処理区のほぼ全域にわたり被災し、修繕等を行っているため　更新は行っていないが、今後策定するストックマネジメント計画に基づき、順次調査を行い対応する。</t>
    <rPh sb="1" eb="3">
      <t>カンキョ</t>
    </rPh>
    <rPh sb="3" eb="5">
      <t>カイゼン</t>
    </rPh>
    <rPh sb="5" eb="6">
      <t>リツ</t>
    </rPh>
    <rPh sb="15" eb="17">
      <t>ネンド</t>
    </rPh>
    <rPh sb="18" eb="20">
      <t>キョウヨウ</t>
    </rPh>
    <rPh sb="20" eb="22">
      <t>カイシ</t>
    </rPh>
    <rPh sb="26" eb="27">
      <t>ネン</t>
    </rPh>
    <rPh sb="27" eb="29">
      <t>イジョウ</t>
    </rPh>
    <rPh sb="29" eb="31">
      <t>ケイカ</t>
    </rPh>
    <rPh sb="39" eb="41">
      <t>ネンド</t>
    </rPh>
    <rPh sb="42" eb="44">
      <t>トウホウ</t>
    </rPh>
    <rPh sb="44" eb="45">
      <t>オキ</t>
    </rPh>
    <rPh sb="45" eb="47">
      <t>ジシン</t>
    </rPh>
    <rPh sb="48" eb="49">
      <t>サイ</t>
    </rPh>
    <rPh sb="51" eb="53">
      <t>シベツ</t>
    </rPh>
    <rPh sb="53" eb="55">
      <t>ショリ</t>
    </rPh>
    <rPh sb="55" eb="56">
      <t>ク</t>
    </rPh>
    <rPh sb="59" eb="61">
      <t>ゼンイキ</t>
    </rPh>
    <rPh sb="65" eb="67">
      <t>ヒサイ</t>
    </rPh>
    <rPh sb="69" eb="71">
      <t>シュウゼン</t>
    </rPh>
    <rPh sb="71" eb="72">
      <t>トウ</t>
    </rPh>
    <rPh sb="73" eb="74">
      <t>オコナ</t>
    </rPh>
    <rPh sb="81" eb="83">
      <t>コウシン</t>
    </rPh>
    <rPh sb="84" eb="85">
      <t>オコナ</t>
    </rPh>
    <rPh sb="92" eb="94">
      <t>コンゴ</t>
    </rPh>
    <rPh sb="94" eb="96">
      <t>サクテイ</t>
    </rPh>
    <rPh sb="108" eb="110">
      <t>ケイカク</t>
    </rPh>
    <rPh sb="111" eb="112">
      <t>モト</t>
    </rPh>
    <rPh sb="115" eb="117">
      <t>ジュンジ</t>
    </rPh>
    <rPh sb="117" eb="119">
      <t>チョウサ</t>
    </rPh>
    <rPh sb="120" eb="121">
      <t>オコナ</t>
    </rPh>
    <rPh sb="122" eb="124">
      <t>タイオウ</t>
    </rPh>
    <phoneticPr fontId="4"/>
  </si>
  <si>
    <t>　人口は減少が若干鈍化しており、有収水量も微妙に増減を繰り返しているが、料金収入はＲ2年度より減少に転じる見込み。。
　供用開始から35年経過しているため、施設の修繕等が増加しており、更に維持管理費の高騰、システム保守管理の増額など、収入の減額に対し支出の増額が進むため、早急に料金改定が必要になってくる。</t>
    <rPh sb="1" eb="3">
      <t>ジンコウ</t>
    </rPh>
    <rPh sb="4" eb="6">
      <t>ゲンショウ</t>
    </rPh>
    <rPh sb="7" eb="9">
      <t>ジャッカン</t>
    </rPh>
    <rPh sb="9" eb="11">
      <t>ドンカ</t>
    </rPh>
    <rPh sb="16" eb="18">
      <t>ユウシュウ</t>
    </rPh>
    <rPh sb="18" eb="20">
      <t>スイリョウ</t>
    </rPh>
    <rPh sb="21" eb="23">
      <t>ビミョウ</t>
    </rPh>
    <rPh sb="24" eb="26">
      <t>ゾウゲン</t>
    </rPh>
    <rPh sb="27" eb="28">
      <t>ク</t>
    </rPh>
    <rPh sb="29" eb="30">
      <t>カエ</t>
    </rPh>
    <rPh sb="36" eb="38">
      <t>リョウキン</t>
    </rPh>
    <rPh sb="38" eb="40">
      <t>シュウニュウ</t>
    </rPh>
    <rPh sb="43" eb="45">
      <t>ネンド</t>
    </rPh>
    <rPh sb="47" eb="49">
      <t>ゲンショウ</t>
    </rPh>
    <rPh sb="50" eb="51">
      <t>テン</t>
    </rPh>
    <rPh sb="53" eb="55">
      <t>ミコ</t>
    </rPh>
    <rPh sb="60" eb="62">
      <t>キョウヨウ</t>
    </rPh>
    <rPh sb="62" eb="64">
      <t>カイシ</t>
    </rPh>
    <rPh sb="68" eb="69">
      <t>ネン</t>
    </rPh>
    <rPh sb="69" eb="71">
      <t>ケイカ</t>
    </rPh>
    <rPh sb="78" eb="80">
      <t>シセツ</t>
    </rPh>
    <rPh sb="81" eb="83">
      <t>シュウゼン</t>
    </rPh>
    <rPh sb="83" eb="84">
      <t>トウ</t>
    </rPh>
    <rPh sb="85" eb="87">
      <t>ゾウカ</t>
    </rPh>
    <rPh sb="92" eb="93">
      <t>サラ</t>
    </rPh>
    <rPh sb="94" eb="96">
      <t>イジ</t>
    </rPh>
    <rPh sb="96" eb="99">
      <t>カンリヒ</t>
    </rPh>
    <rPh sb="100" eb="102">
      <t>コウトウ</t>
    </rPh>
    <rPh sb="107" eb="109">
      <t>ホシュ</t>
    </rPh>
    <rPh sb="109" eb="111">
      <t>カンリ</t>
    </rPh>
    <rPh sb="112" eb="114">
      <t>ゾウガク</t>
    </rPh>
    <rPh sb="117" eb="119">
      <t>シュウニュウ</t>
    </rPh>
    <rPh sb="120" eb="122">
      <t>ゲンガク</t>
    </rPh>
    <rPh sb="123" eb="124">
      <t>タイ</t>
    </rPh>
    <rPh sb="125" eb="127">
      <t>シシュツ</t>
    </rPh>
    <rPh sb="128" eb="130">
      <t>ゾウガク</t>
    </rPh>
    <rPh sb="131" eb="132">
      <t>スス</t>
    </rPh>
    <rPh sb="136" eb="138">
      <t>ソウキュウ</t>
    </rPh>
    <rPh sb="139" eb="141">
      <t>リョウキン</t>
    </rPh>
    <rPh sb="141" eb="143">
      <t>カイテイ</t>
    </rPh>
    <rPh sb="144" eb="146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</si>
</sst>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4-4855-B11D-7CBD7C0C3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0.15</c:v>
                </c:pt>
                <c:pt idx="2">
                  <c:v>0.06</c:v>
                </c:pt>
                <c:pt idx="3">
                  <c:v>0.04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4-4855-B11D-7CBD7C0C3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58.47</c:v>
                </c:pt>
                <c:pt idx="1">
                  <c:v>58.7</c:v>
                </c:pt>
                <c:pt idx="2">
                  <c:v>58.38</c:v>
                </c:pt>
                <c:pt idx="3">
                  <c:v>59.5</c:v>
                </c:pt>
                <c:pt idx="4">
                  <c:v>60.32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7-4505-95B3-FE1523553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43.18</c:v>
                </c:pt>
                <c:pt idx="1">
                  <c:v>42.38</c:v>
                </c:pt>
                <c:pt idx="2">
                  <c:v>46.17</c:v>
                </c:pt>
                <c:pt idx="3">
                  <c:v>45.68</c:v>
                </c:pt>
                <c:pt idx="4">
                  <c:v>45.87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7-4505-95B3-FE1523553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97.73</c:v>
                </c:pt>
                <c:pt idx="1">
                  <c:v>98.09</c:v>
                </c:pt>
                <c:pt idx="2">
                  <c:v>98.15</c:v>
                </c:pt>
                <c:pt idx="3">
                  <c:v>98.17</c:v>
                </c:pt>
                <c:pt idx="4">
                  <c:v>98.13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7-4196-84A7-111724DFF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86.43</c:v>
                </c:pt>
                <c:pt idx="1">
                  <c:v>87.01</c:v>
                </c:pt>
                <c:pt idx="2">
                  <c:v>87.84</c:v>
                </c:pt>
                <c:pt idx="3">
                  <c:v>87.96</c:v>
                </c:pt>
                <c:pt idx="4">
                  <c:v>87.65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7-4196-84A7-111724DFF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96.88</c:v>
                </c:pt>
                <c:pt idx="1">
                  <c:v>97.45</c:v>
                </c:pt>
                <c:pt idx="2">
                  <c:v>98.53</c:v>
                </c:pt>
                <c:pt idx="3">
                  <c:v>98.9</c:v>
                </c:pt>
                <c:pt idx="4">
                  <c:v>98.79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4-4409-A6BC-57E6F1FB3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4-4409-A6BC-57E6F1FB3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6-4514-A8B1-9CE1EB430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6-4514-A8B1-9CE1EB430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B-457D-8807-0760395E5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B-457D-8807-0760395E5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6-4278-81DF-70AE6480B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6-4278-81DF-70AE6480B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3-4DA1-A9B6-3C0F4D674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3-4DA1-A9B6-3C0F4D674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C-4C12-9E2C-8A9EFA148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1467.94</c:v>
                </c:pt>
                <c:pt idx="1">
                  <c:v>1144.94</c:v>
                </c:pt>
                <c:pt idx="2">
                  <c:v>1252.71</c:v>
                </c:pt>
                <c:pt idx="3">
                  <c:v>1267.3900000000001</c:v>
                </c:pt>
                <c:pt idx="4">
                  <c:v>1268.6300000000001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C-4C12-9E2C-8A9EFA148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106.17</c:v>
                </c:pt>
                <c:pt idx="1">
                  <c:v>103.23</c:v>
                </c:pt>
                <c:pt idx="2">
                  <c:v>105.18</c:v>
                </c:pt>
                <c:pt idx="3">
                  <c:v>106.25</c:v>
                </c:pt>
                <c:pt idx="4">
                  <c:v>105.49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E9-4227-9F81-7B256515F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83.3</c:v>
                </c:pt>
                <c:pt idx="1">
                  <c:v>88.16</c:v>
                </c:pt>
                <c:pt idx="2">
                  <c:v>87.03</c:v>
                </c:pt>
                <c:pt idx="3">
                  <c:v>84.3</c:v>
                </c:pt>
                <c:pt idx="4">
                  <c:v>82.88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9-4227-9F81-7B256515F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176.3</c:v>
                </c:pt>
                <c:pt idx="1">
                  <c:v>181.91</c:v>
                </c:pt>
                <c:pt idx="2">
                  <c:v>177.7</c:v>
                </c:pt>
                <c:pt idx="3">
                  <c:v>174</c:v>
                </c:pt>
                <c:pt idx="4">
                  <c:v>173.96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F-4692-9F39-2706959F5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184.56</c:v>
                </c:pt>
                <c:pt idx="1">
                  <c:v>173.89</c:v>
                </c:pt>
                <c:pt idx="2">
                  <c:v>177.02</c:v>
                </c:pt>
                <c:pt idx="3">
                  <c:v>185.47</c:v>
                </c:pt>
                <c:pt idx="4">
                  <c:v>187.76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F-4692-9F39-2706959F5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【215.41】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BI44" zoomScaleNormal="100" workbookViewId="0">
      <selection activeCell="CC78" sqref="CC78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北海道　標津町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特定環境保全公共下水道</v>
      </c>
      <c r="Q8" s="49"/>
      <c r="R8" s="49"/>
      <c r="S8" s="49"/>
      <c r="T8" s="49"/>
      <c r="U8" s="49"/>
      <c r="V8" s="49"/>
      <c r="W8" s="49" t="str">
        <f>データ!L6</f>
        <v>D1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5123</v>
      </c>
      <c r="AM8" s="51"/>
      <c r="AN8" s="51"/>
      <c r="AO8" s="51"/>
      <c r="AP8" s="51"/>
      <c r="AQ8" s="51"/>
      <c r="AR8" s="51"/>
      <c r="AS8" s="51"/>
      <c r="AT8" s="46">
        <f>データ!T6</f>
        <v>624.69000000000005</v>
      </c>
      <c r="AU8" s="46"/>
      <c r="AV8" s="46"/>
      <c r="AW8" s="46"/>
      <c r="AX8" s="46"/>
      <c r="AY8" s="46"/>
      <c r="AZ8" s="46"/>
      <c r="BA8" s="46"/>
      <c r="BB8" s="46">
        <f>データ!U6</f>
        <v>8.1999999999999993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74.430000000000007</v>
      </c>
      <c r="Q10" s="46"/>
      <c r="R10" s="46"/>
      <c r="S10" s="46"/>
      <c r="T10" s="46"/>
      <c r="U10" s="46"/>
      <c r="V10" s="46"/>
      <c r="W10" s="46">
        <f>データ!Q6</f>
        <v>46.02</v>
      </c>
      <c r="X10" s="46"/>
      <c r="Y10" s="46"/>
      <c r="Z10" s="46"/>
      <c r="AA10" s="46"/>
      <c r="AB10" s="46"/>
      <c r="AC10" s="46"/>
      <c r="AD10" s="51">
        <f>データ!R6</f>
        <v>3577</v>
      </c>
      <c r="AE10" s="51"/>
      <c r="AF10" s="51"/>
      <c r="AG10" s="51"/>
      <c r="AH10" s="51"/>
      <c r="AI10" s="51"/>
      <c r="AJ10" s="51"/>
      <c r="AK10" s="2"/>
      <c r="AL10" s="51">
        <f>データ!V6</f>
        <v>3789</v>
      </c>
      <c r="AM10" s="51"/>
      <c r="AN10" s="51"/>
      <c r="AO10" s="51"/>
      <c r="AP10" s="51"/>
      <c r="AQ10" s="51"/>
      <c r="AR10" s="51"/>
      <c r="AS10" s="51"/>
      <c r="AT10" s="46">
        <f>データ!W6</f>
        <v>1.94</v>
      </c>
      <c r="AU10" s="46"/>
      <c r="AV10" s="46"/>
      <c r="AW10" s="46"/>
      <c r="AX10" s="46"/>
      <c r="AY10" s="46"/>
      <c r="AZ10" s="46"/>
      <c r="BA10" s="46"/>
      <c r="BB10" s="46">
        <f>データ!X6</f>
        <v>1953.09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117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118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119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【1,260.21】</v>
      </c>
      <c r="I86" s="26" t="str">
        <f>データ!CA6</f>
        <v>【75.29】</v>
      </c>
      <c r="J86" s="26" t="str">
        <f>データ!CL6</f>
        <v>【215.41】</v>
      </c>
      <c r="K86" s="26" t="str">
        <f>データ!CW6</f>
        <v>【42.90】</v>
      </c>
      <c r="L86" s="26" t="str">
        <f>データ!DH6</f>
        <v>【84.75】</v>
      </c>
      <c r="M86" s="26" t="s">
        <v>44</v>
      </c>
      <c r="N86" s="26" t="s">
        <v>44</v>
      </c>
      <c r="O86" s="26" t="str">
        <f>データ!EO6</f>
        <v>【0.30】</v>
      </c>
    </row>
  </sheetData>
  <sheetProtection algorithmName="SHA-512" hashValue="nWyiCFpCNDM//FIbKK9+IZx5/273u+6T0ttUSf42sBDuPSmqybFNLzXMyFGNw8Q6MbDL6wTJMi8Dgi/WKvjEnA==" saltValue="KAr3gYRhXWQyVWdZS0Kz6w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2020</v>
      </c>
      <c r="C6" s="33">
        <f t="shared" ref="C6:X6" si="3">C7</f>
        <v>16934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北海道　標津町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D1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74.430000000000007</v>
      </c>
      <c r="Q6" s="34">
        <f t="shared" si="3"/>
        <v>46.02</v>
      </c>
      <c r="R6" s="34">
        <f t="shared" si="3"/>
        <v>3577</v>
      </c>
      <c r="S6" s="34">
        <f t="shared" si="3"/>
        <v>5123</v>
      </c>
      <c r="T6" s="34">
        <f t="shared" si="3"/>
        <v>624.69000000000005</v>
      </c>
      <c r="U6" s="34">
        <f t="shared" si="3"/>
        <v>8.1999999999999993</v>
      </c>
      <c r="V6" s="34">
        <f t="shared" si="3"/>
        <v>3789</v>
      </c>
      <c r="W6" s="34">
        <f t="shared" si="3"/>
        <v>1.94</v>
      </c>
      <c r="X6" s="34">
        <f t="shared" si="3"/>
        <v>1953.09</v>
      </c>
      <c r="Y6" s="35">
        <f>IF(Y7="",NA(),Y7)</f>
        <v>96.88</v>
      </c>
      <c r="Z6" s="35">
        <f t="shared" ref="Z6:AH6" si="4">IF(Z7="",NA(),Z7)</f>
        <v>97.45</v>
      </c>
      <c r="AA6" s="35">
        <f t="shared" si="4"/>
        <v>98.53</v>
      </c>
      <c r="AB6" s="35">
        <f t="shared" si="4"/>
        <v>98.9</v>
      </c>
      <c r="AC6" s="35">
        <f t="shared" si="4"/>
        <v>98.79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1467.94</v>
      </c>
      <c r="BL6" s="35">
        <f t="shared" si="7"/>
        <v>1144.94</v>
      </c>
      <c r="BM6" s="35">
        <f t="shared" si="7"/>
        <v>1252.71</v>
      </c>
      <c r="BN6" s="35">
        <f t="shared" si="7"/>
        <v>1267.3900000000001</v>
      </c>
      <c r="BO6" s="35">
        <f t="shared" si="7"/>
        <v>1268.6300000000001</v>
      </c>
      <c r="BP6" s="34" t="str">
        <f>IF(BP7="","",IF(BP7="-","【-】","【"&amp;SUBSTITUTE(TEXT(BP7,"#,##0.00"),"-","△")&amp;"】"))</f>
        <v>【1,260.21】</v>
      </c>
      <c r="BQ6" s="35">
        <f>IF(BQ7="",NA(),BQ7)</f>
        <v>106.17</v>
      </c>
      <c r="BR6" s="35">
        <f t="shared" ref="BR6:BZ6" si="8">IF(BR7="",NA(),BR7)</f>
        <v>103.23</v>
      </c>
      <c r="BS6" s="35">
        <f t="shared" si="8"/>
        <v>105.18</v>
      </c>
      <c r="BT6" s="35">
        <f t="shared" si="8"/>
        <v>106.25</v>
      </c>
      <c r="BU6" s="35">
        <f t="shared" si="8"/>
        <v>105.49</v>
      </c>
      <c r="BV6" s="35">
        <f t="shared" si="8"/>
        <v>83.3</v>
      </c>
      <c r="BW6" s="35">
        <f t="shared" si="8"/>
        <v>88.16</v>
      </c>
      <c r="BX6" s="35">
        <f t="shared" si="8"/>
        <v>87.03</v>
      </c>
      <c r="BY6" s="35">
        <f t="shared" si="8"/>
        <v>84.3</v>
      </c>
      <c r="BZ6" s="35">
        <f t="shared" si="8"/>
        <v>82.88</v>
      </c>
      <c r="CA6" s="34" t="str">
        <f>IF(CA7="","",IF(CA7="-","【-】","【"&amp;SUBSTITUTE(TEXT(CA7,"#,##0.00"),"-","△")&amp;"】"))</f>
        <v>【75.29】</v>
      </c>
      <c r="CB6" s="35">
        <f>IF(CB7="",NA(),CB7)</f>
        <v>176.3</v>
      </c>
      <c r="CC6" s="35">
        <f t="shared" ref="CC6:CK6" si="9">IF(CC7="",NA(),CC7)</f>
        <v>181.91</v>
      </c>
      <c r="CD6" s="35">
        <f t="shared" si="9"/>
        <v>177.7</v>
      </c>
      <c r="CE6" s="35">
        <f t="shared" si="9"/>
        <v>174</v>
      </c>
      <c r="CF6" s="35">
        <f t="shared" si="9"/>
        <v>173.96</v>
      </c>
      <c r="CG6" s="35">
        <f t="shared" si="9"/>
        <v>184.56</v>
      </c>
      <c r="CH6" s="35">
        <f t="shared" si="9"/>
        <v>173.89</v>
      </c>
      <c r="CI6" s="35">
        <f t="shared" si="9"/>
        <v>177.02</v>
      </c>
      <c r="CJ6" s="35">
        <f t="shared" si="9"/>
        <v>185.47</v>
      </c>
      <c r="CK6" s="35">
        <f t="shared" si="9"/>
        <v>187.76</v>
      </c>
      <c r="CL6" s="34" t="str">
        <f>IF(CL7="","",IF(CL7="-","【-】","【"&amp;SUBSTITUTE(TEXT(CL7,"#,##0.00"),"-","△")&amp;"】"))</f>
        <v>【215.41】</v>
      </c>
      <c r="CM6" s="35">
        <f>IF(CM7="",NA(),CM7)</f>
        <v>58.47</v>
      </c>
      <c r="CN6" s="35">
        <f t="shared" ref="CN6:CV6" si="10">IF(CN7="",NA(),CN7)</f>
        <v>58.7</v>
      </c>
      <c r="CO6" s="35">
        <f t="shared" si="10"/>
        <v>58.38</v>
      </c>
      <c r="CP6" s="35">
        <f t="shared" si="10"/>
        <v>59.5</v>
      </c>
      <c r="CQ6" s="35">
        <f t="shared" si="10"/>
        <v>60.32</v>
      </c>
      <c r="CR6" s="35">
        <f t="shared" si="10"/>
        <v>43.18</v>
      </c>
      <c r="CS6" s="35">
        <f t="shared" si="10"/>
        <v>42.38</v>
      </c>
      <c r="CT6" s="35">
        <f t="shared" si="10"/>
        <v>46.17</v>
      </c>
      <c r="CU6" s="35">
        <f t="shared" si="10"/>
        <v>45.68</v>
      </c>
      <c r="CV6" s="35">
        <f t="shared" si="10"/>
        <v>45.87</v>
      </c>
      <c r="CW6" s="34" t="str">
        <f>IF(CW7="","",IF(CW7="-","【-】","【"&amp;SUBSTITUTE(TEXT(CW7,"#,##0.00"),"-","△")&amp;"】"))</f>
        <v>【42.90】</v>
      </c>
      <c r="CX6" s="35">
        <f>IF(CX7="",NA(),CX7)</f>
        <v>97.73</v>
      </c>
      <c r="CY6" s="35">
        <f t="shared" ref="CY6:DG6" si="11">IF(CY7="",NA(),CY7)</f>
        <v>98.09</v>
      </c>
      <c r="CZ6" s="35">
        <f t="shared" si="11"/>
        <v>98.15</v>
      </c>
      <c r="DA6" s="35">
        <f t="shared" si="11"/>
        <v>98.17</v>
      </c>
      <c r="DB6" s="35">
        <f t="shared" si="11"/>
        <v>98.13</v>
      </c>
      <c r="DC6" s="35">
        <f t="shared" si="11"/>
        <v>86.43</v>
      </c>
      <c r="DD6" s="35">
        <f t="shared" si="11"/>
        <v>87.01</v>
      </c>
      <c r="DE6" s="35">
        <f t="shared" si="11"/>
        <v>87.84</v>
      </c>
      <c r="DF6" s="35">
        <f t="shared" si="11"/>
        <v>87.96</v>
      </c>
      <c r="DG6" s="35">
        <f t="shared" si="11"/>
        <v>87.65</v>
      </c>
      <c r="DH6" s="34" t="str">
        <f>IF(DH7="","",IF(DH7="-","【-】","【"&amp;SUBSTITUTE(TEXT(DH7,"#,##0.00"),"-","△")&amp;"】"))</f>
        <v>【84.75】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0.04</v>
      </c>
      <c r="EK6" s="35">
        <f t="shared" si="14"/>
        <v>0.15</v>
      </c>
      <c r="EL6" s="35">
        <f t="shared" si="14"/>
        <v>0.06</v>
      </c>
      <c r="EM6" s="35">
        <f t="shared" si="14"/>
        <v>0.04</v>
      </c>
      <c r="EN6" s="35">
        <f t="shared" si="14"/>
        <v>0.06</v>
      </c>
      <c r="EO6" s="34" t="str">
        <f>IF(EO7="","",IF(EO7="-","【-】","【"&amp;SUBSTITUTE(TEXT(EO7,"#,##0.00"),"-","△")&amp;"】"))</f>
        <v>【0.30】</v>
      </c>
    </row>
    <row r="7" spans="1:145" s="36" customFormat="1" x14ac:dyDescent="0.15">
      <c r="A7" s="28"/>
      <c r="B7" s="37">
        <v>2020</v>
      </c>
      <c r="C7" s="37">
        <v>16934</v>
      </c>
      <c r="D7" s="37">
        <v>47</v>
      </c>
      <c r="E7" s="37">
        <v>17</v>
      </c>
      <c r="F7" s="37">
        <v>4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74.430000000000007</v>
      </c>
      <c r="Q7" s="38">
        <v>46.02</v>
      </c>
      <c r="R7" s="38">
        <v>3577</v>
      </c>
      <c r="S7" s="38">
        <v>5123</v>
      </c>
      <c r="T7" s="38">
        <v>624.69000000000005</v>
      </c>
      <c r="U7" s="38">
        <v>8.1999999999999993</v>
      </c>
      <c r="V7" s="38">
        <v>3789</v>
      </c>
      <c r="W7" s="38">
        <v>1.94</v>
      </c>
      <c r="X7" s="38">
        <v>1953.09</v>
      </c>
      <c r="Y7" s="38">
        <v>96.88</v>
      </c>
      <c r="Z7" s="38">
        <v>97.45</v>
      </c>
      <c r="AA7" s="38">
        <v>98.53</v>
      </c>
      <c r="AB7" s="38">
        <v>98.9</v>
      </c>
      <c r="AC7" s="38">
        <v>98.79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1467.94</v>
      </c>
      <c r="BL7" s="38">
        <v>1144.94</v>
      </c>
      <c r="BM7" s="38">
        <v>1252.71</v>
      </c>
      <c r="BN7" s="38">
        <v>1267.3900000000001</v>
      </c>
      <c r="BO7" s="38">
        <v>1268.6300000000001</v>
      </c>
      <c r="BP7" s="38">
        <v>1260.21</v>
      </c>
      <c r="BQ7" s="38">
        <v>106.17</v>
      </c>
      <c r="BR7" s="38">
        <v>103.23</v>
      </c>
      <c r="BS7" s="38">
        <v>105.18</v>
      </c>
      <c r="BT7" s="38">
        <v>106.25</v>
      </c>
      <c r="BU7" s="38">
        <v>105.49</v>
      </c>
      <c r="BV7" s="38">
        <v>83.3</v>
      </c>
      <c r="BW7" s="38">
        <v>88.16</v>
      </c>
      <c r="BX7" s="38">
        <v>87.03</v>
      </c>
      <c r="BY7" s="38">
        <v>84.3</v>
      </c>
      <c r="BZ7" s="38">
        <v>82.88</v>
      </c>
      <c r="CA7" s="38">
        <v>75.290000000000006</v>
      </c>
      <c r="CB7" s="38">
        <v>176.3</v>
      </c>
      <c r="CC7" s="38">
        <v>181.91</v>
      </c>
      <c r="CD7" s="38">
        <v>177.7</v>
      </c>
      <c r="CE7" s="38">
        <v>174</v>
      </c>
      <c r="CF7" s="38">
        <v>173.96</v>
      </c>
      <c r="CG7" s="38">
        <v>184.56</v>
      </c>
      <c r="CH7" s="38">
        <v>173.89</v>
      </c>
      <c r="CI7" s="38">
        <v>177.02</v>
      </c>
      <c r="CJ7" s="38">
        <v>185.47</v>
      </c>
      <c r="CK7" s="38">
        <v>187.76</v>
      </c>
      <c r="CL7" s="38">
        <v>215.41</v>
      </c>
      <c r="CM7" s="38">
        <v>58.47</v>
      </c>
      <c r="CN7" s="38">
        <v>58.7</v>
      </c>
      <c r="CO7" s="38">
        <v>58.38</v>
      </c>
      <c r="CP7" s="38">
        <v>59.5</v>
      </c>
      <c r="CQ7" s="38">
        <v>60.32</v>
      </c>
      <c r="CR7" s="38">
        <v>43.18</v>
      </c>
      <c r="CS7" s="38">
        <v>42.38</v>
      </c>
      <c r="CT7" s="38">
        <v>46.17</v>
      </c>
      <c r="CU7" s="38">
        <v>45.68</v>
      </c>
      <c r="CV7" s="38">
        <v>45.87</v>
      </c>
      <c r="CW7" s="38">
        <v>42.9</v>
      </c>
      <c r="CX7" s="38">
        <v>97.73</v>
      </c>
      <c r="CY7" s="38">
        <v>98.09</v>
      </c>
      <c r="CZ7" s="38">
        <v>98.15</v>
      </c>
      <c r="DA7" s="38">
        <v>98.17</v>
      </c>
      <c r="DB7" s="38">
        <v>98.13</v>
      </c>
      <c r="DC7" s="38">
        <v>86.43</v>
      </c>
      <c r="DD7" s="38">
        <v>87.01</v>
      </c>
      <c r="DE7" s="38">
        <v>87.84</v>
      </c>
      <c r="DF7" s="38">
        <v>87.96</v>
      </c>
      <c r="DG7" s="38">
        <v>87.65</v>
      </c>
      <c r="DH7" s="38">
        <v>84.75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0.04</v>
      </c>
      <c r="EK7" s="38">
        <v>0.15</v>
      </c>
      <c r="EL7" s="38">
        <v>0.06</v>
      </c>
      <c r="EM7" s="38">
        <v>0.04</v>
      </c>
      <c r="EN7" s="38">
        <v>0.06</v>
      </c>
      <c r="EO7" s="38">
        <v>0.3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113</v>
      </c>
      <c r="E13" t="s">
        <v>115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齊藤　美和子</cp:lastModifiedBy>
  <cp:lastPrinted>2022-01-18T05:44:40Z</cp:lastPrinted>
  <dcterms:created xsi:type="dcterms:W3CDTF">2021-12-03T07:49:08Z</dcterms:created>
  <dcterms:modified xsi:type="dcterms:W3CDTF">2022-01-18T05:44:45Z</dcterms:modified>
  <cp:category/>
</cp:coreProperties>
</file>