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町長部局\建設水道課\01共通\02会計\経営比較分析表\Ｒ2\提出\"/>
    </mc:Choice>
  </mc:AlternateContent>
  <workbookProtection workbookAlgorithmName="SHA-512" workbookHashValue="dXmgnsdph3MVLfGRur2O9tr0aIoWnqJIj3xhC4V7tAD/RVhvlW/vr1AdABKYj1OpRd/YXwI1GTVQqxlYILz+dg==" workbookSaltValue="oK8fXe+wzamug4+vSSPZ5A==" workbookSpinCount="100000" lockStructure="1"/>
  <bookViews>
    <workbookView xWindow="0" yWindow="0" windowWidth="28800" windowHeight="1146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<sst xmlns="http://schemas.openxmlformats.org/spreadsheetml/2006/main" count="236" uniqueCount="123">
  <si>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</si>
  <si>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</si>
  <si>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</si>
  <si>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</si>
  <si>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</si>
  <si>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</si>
  <si>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</si>
  <si>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</si>
  <si>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</si>
  <si>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</si>
  <si>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</si>
  <si>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</si>
  <si>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</si>
  <si>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</si>
  <si>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</si>
  <si>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</si>
  <si>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</si>
  <si>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</si>
  <si>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</si>
  <si>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</si>
  <si>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</si>
  <si>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</si>
  <si>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</si>
  <si>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</si>
  <si>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</si>
  <si>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</si>
  <si>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</si>
  <si>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</si>
  <si>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</si>
  <si>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</si>
  <si>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</si>
  <si>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</si>
  <si>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</si>
  <si>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</si>
  <si>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</si>
  <si>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</si>
  <si>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</si>
  <si>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</si>
  <si>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</si>
  <si>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</si>
  <si>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</si>
  <si>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</si>
  <si>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</si>
  <si>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</si>
  <si>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</si>
  <si>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</si>
  <si>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</si>
  <si>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</si>
  <si>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</si>
  <si>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</si>
  <si>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</si>
  <si>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</si>
  <si>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</si>
  <si>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</si>
  <si>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</si>
  <si>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</si>
  <si>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</si>
  <si>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</si>
  <si>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</si>
  <si>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</si>
  <si>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</si>
  <si>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</si>
  <si>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</si>
  <si>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</si>
  <si>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</si>
  <si>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</si>
  <si>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</si>
  <si>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</si>
  <si>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</si>
  <si>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</si>
  <si>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</si>
  <si>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</si>
  <si>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</si>
  <si>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</si>
  <si>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</si>
  <si>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</si>
  <si>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</si>
  <si>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</si>
  <si>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</si>
  <si>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</si>
  <si>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</si>
  <si>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</si>
  <si>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</si>
  <si>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</si>
  <si>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</si>
  <si>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</si>
  <si>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</si>
  <si>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</si>
  <si>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</si>
  <si>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</si>
  <si>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</si>
  <si>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</si>
  <si>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</si>
  <si>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</si>
  <si>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</si>
  <si>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</si>
  <si>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</si>
  <si>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</si>
  <si>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</si>
  <si>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</si>
  <si>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標津町</t>
  </si>
  <si>
    <t>法非適用</t>
  </si>
  <si>
    <t>下水道事業</t>
  </si>
  <si>
    <t>特定環境保全公共下水道</t>
  </si>
  <si>
    <t>D1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</si>
  <si>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</si>
  <si>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</si>
  <si>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</si>
  <si>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</si>
  <si>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</si>
  <si>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</si>
  <si>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</si>
  <si>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</si>
  <si>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</si>
  <si>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</si>
  <si>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</si>
  <si>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</si>
  <si>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</si>
  <si>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</si>
  <si>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</si>
  <si>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③管渠改善率について
　Ｓ61年度の供用開始から30年の経過であるため、更新は行っていないが、今後策定するストックマネジメント計画に基づき、順次調査を行い対応する。</t>
    <rPh sb="1" eb="3">
      <t>カンキョ</t>
    </rPh>
    <rPh sb="3" eb="5">
      <t>カイゼン</t>
    </rPh>
    <rPh sb="5" eb="6">
      <t>リツ</t>
    </rPh>
    <rPh sb="15" eb="17">
      <t>ネンド</t>
    </rPh>
    <rPh sb="18" eb="20">
      <t>キョウヨウ</t>
    </rPh>
    <rPh sb="20" eb="22">
      <t>カイシ</t>
    </rPh>
    <rPh sb="26" eb="27">
      <t>ネン</t>
    </rPh>
    <rPh sb="28" eb="30">
      <t>ケイカ</t>
    </rPh>
    <rPh sb="36" eb="38">
      <t>コウシン</t>
    </rPh>
    <rPh sb="39" eb="40">
      <t>オコナ</t>
    </rPh>
    <rPh sb="47" eb="49">
      <t>コンゴ</t>
    </rPh>
    <rPh sb="49" eb="51">
      <t>サクテイ</t>
    </rPh>
    <rPh sb="63" eb="65">
      <t>ケイカク</t>
    </rPh>
    <rPh sb="66" eb="67">
      <t>モト</t>
    </rPh>
    <rPh sb="70" eb="72">
      <t>ジュンジ</t>
    </rPh>
    <rPh sb="72" eb="74">
      <t>チョウサ</t>
    </rPh>
    <rPh sb="75" eb="76">
      <t>オコナ</t>
    </rPh>
    <rPh sb="77" eb="79">
      <t>タイオウ</t>
    </rPh>
    <phoneticPr fontId="4"/>
  </si>
  <si>
    <t>①・⑤について
　Ｈ19年度とＨ22年度の料金改定により、料金収入で維持管理費は賄えているが、利息の支払いは一部にとどまっている。今後、料金収入の減額が見込まれることから、経費削減はもちろんだが、早めに料金改定着手していかねばならない。
⑥汚水処理原価について
　有収水量は若干の増減があるが、維持管理費の抑制に努めているため、汚水処理原価は概ね横ばいとなっている。
⑦施設利用率について
　施設利用率は概ね横ばいとなっている。
⑧水洗化率について
　処理区域内の面整備はほぼ概成していることと、住宅地の新規造成等もなく、転入での新たな接続は見込めないため、横ばいが続く。</t>
    <rPh sb="12" eb="14">
      <t>ネンド</t>
    </rPh>
    <rPh sb="18" eb="20">
      <t>ネンド</t>
    </rPh>
    <rPh sb="21" eb="23">
      <t>リョウキン</t>
    </rPh>
    <rPh sb="23" eb="25">
      <t>カイテイ</t>
    </rPh>
    <rPh sb="29" eb="31">
      <t>リョウキン</t>
    </rPh>
    <rPh sb="31" eb="33">
      <t>シュウニュウ</t>
    </rPh>
    <rPh sb="34" eb="36">
      <t>イジ</t>
    </rPh>
    <rPh sb="36" eb="39">
      <t>カンリヒ</t>
    </rPh>
    <rPh sb="40" eb="41">
      <t>マカナ</t>
    </rPh>
    <rPh sb="47" eb="49">
      <t>リソク</t>
    </rPh>
    <rPh sb="50" eb="52">
      <t>シハラ</t>
    </rPh>
    <rPh sb="54" eb="56">
      <t>イチブ</t>
    </rPh>
    <rPh sb="65" eb="67">
      <t>コンゴ</t>
    </rPh>
    <rPh sb="68" eb="70">
      <t>リョウキン</t>
    </rPh>
    <rPh sb="70" eb="72">
      <t>シュウニュウ</t>
    </rPh>
    <rPh sb="73" eb="75">
      <t>ゲンガク</t>
    </rPh>
    <rPh sb="76" eb="78">
      <t>ミコ</t>
    </rPh>
    <rPh sb="86" eb="88">
      <t>ケイヒ</t>
    </rPh>
    <rPh sb="88" eb="90">
      <t>サクゲン</t>
    </rPh>
    <rPh sb="98" eb="99">
      <t>ハヤ</t>
    </rPh>
    <rPh sb="101" eb="103">
      <t>リョウキン</t>
    </rPh>
    <rPh sb="103" eb="105">
      <t>カイテイ</t>
    </rPh>
    <rPh sb="105" eb="107">
      <t>チャクシュ</t>
    </rPh>
    <rPh sb="121" eb="123">
      <t>オスイ</t>
    </rPh>
    <rPh sb="123" eb="125">
      <t>ショリ</t>
    </rPh>
    <rPh sb="125" eb="127">
      <t>ゲンカ</t>
    </rPh>
    <rPh sb="133" eb="135">
      <t>ユウシュウ</t>
    </rPh>
    <rPh sb="135" eb="137">
      <t>スイリョウ</t>
    </rPh>
    <rPh sb="138" eb="140">
      <t>ジャッカン</t>
    </rPh>
    <rPh sb="141" eb="143">
      <t>ゾウゲン</t>
    </rPh>
    <rPh sb="148" eb="150">
      <t>イジ</t>
    </rPh>
    <rPh sb="150" eb="153">
      <t>カンリヒ</t>
    </rPh>
    <rPh sb="154" eb="156">
      <t>ヨクセイ</t>
    </rPh>
    <rPh sb="157" eb="158">
      <t>ツト</t>
    </rPh>
    <rPh sb="165" eb="167">
      <t>オスイ</t>
    </rPh>
    <rPh sb="167" eb="169">
      <t>ショリ</t>
    </rPh>
    <rPh sb="169" eb="171">
      <t>ゲンカ</t>
    </rPh>
    <rPh sb="172" eb="173">
      <t>オオム</t>
    </rPh>
    <rPh sb="174" eb="175">
      <t>ヨコ</t>
    </rPh>
    <rPh sb="187" eb="189">
      <t>シセツ</t>
    </rPh>
    <rPh sb="189" eb="192">
      <t>リヨウリツ</t>
    </rPh>
    <rPh sb="198" eb="200">
      <t>シセツ</t>
    </rPh>
    <rPh sb="200" eb="203">
      <t>リヨウリツ</t>
    </rPh>
    <rPh sb="204" eb="205">
      <t>オオム</t>
    </rPh>
    <rPh sb="206" eb="207">
      <t>ヨコ</t>
    </rPh>
    <rPh sb="219" eb="222">
      <t>スイセンカ</t>
    </rPh>
    <rPh sb="222" eb="223">
      <t>リツ</t>
    </rPh>
    <rPh sb="229" eb="231">
      <t>ショリ</t>
    </rPh>
    <rPh sb="231" eb="234">
      <t>クイキナイ</t>
    </rPh>
    <rPh sb="235" eb="236">
      <t>メン</t>
    </rPh>
    <rPh sb="236" eb="238">
      <t>セイビ</t>
    </rPh>
    <rPh sb="241" eb="243">
      <t>ガイセイ</t>
    </rPh>
    <rPh sb="251" eb="254">
      <t>ジュウタクチ</t>
    </rPh>
    <rPh sb="255" eb="257">
      <t>シンキ</t>
    </rPh>
    <rPh sb="257" eb="259">
      <t>ゾウセイ</t>
    </rPh>
    <rPh sb="259" eb="260">
      <t>トウ</t>
    </rPh>
    <rPh sb="264" eb="266">
      <t>テンニュウ</t>
    </rPh>
    <rPh sb="271" eb="273">
      <t>セツゾク</t>
    </rPh>
    <rPh sb="274" eb="276">
      <t>ミコ</t>
    </rPh>
    <rPh sb="282" eb="283">
      <t>ヨコ</t>
    </rPh>
    <rPh sb="286" eb="287">
      <t>ツヅ</t>
    </rPh>
    <phoneticPr fontId="4"/>
  </si>
  <si>
    <t>　人口は減少して有収水量も減っており、料金収入はＲ2年度より減少に転じる見込み。。
　供用開始から33年経過しているため、施設の修繕等が増加しており、更に維持管理費の高騰、システム保守管理の増額など、収入の減額に対し支出の増額が進むため、早急に料金改定が必要になってくる。</t>
    <rPh sb="1" eb="3">
      <t>ジンコウ</t>
    </rPh>
    <rPh sb="4" eb="6">
      <t>ゲンショウ</t>
    </rPh>
    <rPh sb="8" eb="10">
      <t>ユウシュウ</t>
    </rPh>
    <rPh sb="10" eb="12">
      <t>スイリョウ</t>
    </rPh>
    <rPh sb="13" eb="14">
      <t>ヘ</t>
    </rPh>
    <rPh sb="19" eb="21">
      <t>リョウキン</t>
    </rPh>
    <rPh sb="21" eb="23">
      <t>シュウニュウ</t>
    </rPh>
    <rPh sb="26" eb="28">
      <t>ネンド</t>
    </rPh>
    <rPh sb="30" eb="32">
      <t>ゲンショウ</t>
    </rPh>
    <rPh sb="33" eb="34">
      <t>テン</t>
    </rPh>
    <rPh sb="36" eb="38">
      <t>ミコ</t>
    </rPh>
    <rPh sb="43" eb="45">
      <t>キョウヨウ</t>
    </rPh>
    <rPh sb="45" eb="47">
      <t>カイシ</t>
    </rPh>
    <rPh sb="51" eb="52">
      <t>ネン</t>
    </rPh>
    <rPh sb="52" eb="54">
      <t>ケイカ</t>
    </rPh>
    <rPh sb="61" eb="63">
      <t>シセツ</t>
    </rPh>
    <rPh sb="64" eb="66">
      <t>シュウゼン</t>
    </rPh>
    <rPh sb="66" eb="67">
      <t>トウ</t>
    </rPh>
    <rPh sb="68" eb="70">
      <t>ゾウカ</t>
    </rPh>
    <rPh sb="75" eb="76">
      <t>サラ</t>
    </rPh>
    <rPh sb="77" eb="79">
      <t>イジ</t>
    </rPh>
    <rPh sb="79" eb="82">
      <t>カンリヒ</t>
    </rPh>
    <rPh sb="83" eb="85">
      <t>コウトウ</t>
    </rPh>
    <rPh sb="90" eb="92">
      <t>ホシュ</t>
    </rPh>
    <rPh sb="92" eb="94">
      <t>カンリ</t>
    </rPh>
    <rPh sb="95" eb="97">
      <t>ゾウガク</t>
    </rPh>
    <rPh sb="100" eb="102">
      <t>シュウニュウ</t>
    </rPh>
    <rPh sb="103" eb="105">
      <t>ゲンガク</t>
    </rPh>
    <rPh sb="106" eb="107">
      <t>タイ</t>
    </rPh>
    <rPh sb="108" eb="110">
      <t>シシュツ</t>
    </rPh>
    <rPh sb="111" eb="113">
      <t>ゾウガク</t>
    </rPh>
    <rPh sb="114" eb="115">
      <t>スス</t>
    </rPh>
    <rPh sb="119" eb="121">
      <t>ソウキュウ</t>
    </rPh>
    <rPh sb="122" eb="124">
      <t>リョウキン</t>
    </rPh>
    <rPh sb="124" eb="126">
      <t>カイテイ</t>
    </rPh>
    <rPh sb="127" eb="12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</si>
</sst>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5-4DF2-B869-059B98540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0.04</c:v>
                </c:pt>
                <c:pt idx="2">
                  <c:v>0.15</c:v>
                </c:pt>
                <c:pt idx="3">
                  <c:v>0.06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5-4DF2-B869-059B98540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58.47</c:v>
                </c:pt>
                <c:pt idx="1">
                  <c:v>58.47</c:v>
                </c:pt>
                <c:pt idx="2">
                  <c:v>58.7</c:v>
                </c:pt>
                <c:pt idx="3">
                  <c:v>58.38</c:v>
                </c:pt>
                <c:pt idx="4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5-4F16-8AB4-C813659A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43.18</c:v>
                </c:pt>
                <c:pt idx="2">
                  <c:v>42.38</c:v>
                </c:pt>
                <c:pt idx="3">
                  <c:v>46.17</c:v>
                </c:pt>
                <c:pt idx="4">
                  <c:v>45.68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5-4F16-8AB4-C813659A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97.56</c:v>
                </c:pt>
                <c:pt idx="1">
                  <c:v>97.73</c:v>
                </c:pt>
                <c:pt idx="2">
                  <c:v>98.09</c:v>
                </c:pt>
                <c:pt idx="3">
                  <c:v>98.15</c:v>
                </c:pt>
                <c:pt idx="4">
                  <c:v>98.17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C-4F20-87EA-38DC40D6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</c:v>
                </c:pt>
                <c:pt idx="1">
                  <c:v>86.43</c:v>
                </c:pt>
                <c:pt idx="2">
                  <c:v>87.01</c:v>
                </c:pt>
                <c:pt idx="3">
                  <c:v>87.84</c:v>
                </c:pt>
                <c:pt idx="4">
                  <c:v>87.96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C-4F20-87EA-38DC40D6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97.21</c:v>
                </c:pt>
                <c:pt idx="1">
                  <c:v>96.88</c:v>
                </c:pt>
                <c:pt idx="2">
                  <c:v>97.45</c:v>
                </c:pt>
                <c:pt idx="3">
                  <c:v>98.53</c:v>
                </c:pt>
                <c:pt idx="4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4-4965-AC3D-E4F3D60D4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4-4965-AC3D-E4F3D60D4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E-47CA-A531-C6E34805C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E-47CA-A531-C6E34805C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D-4ABB-BC33-A59F118D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D-4ABB-BC33-A59F118D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9-4B7C-B083-E9DEF443E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9-4B7C-B083-E9DEF443E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7-4208-8438-867BA0B7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7-4208-8438-867BA0B7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4-4C3E-8E55-C40616D7B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1434.89</c:v>
                </c:pt>
                <c:pt idx="1">
                  <c:v>1467.94</c:v>
                </c:pt>
                <c:pt idx="2">
                  <c:v>1144.94</c:v>
                </c:pt>
                <c:pt idx="3">
                  <c:v>1252.71</c:v>
                </c:pt>
                <c:pt idx="4">
                  <c:v>1267.3900000000001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4-4C3E-8E55-C40616D7B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101.95</c:v>
                </c:pt>
                <c:pt idx="1">
                  <c:v>106.17</c:v>
                </c:pt>
                <c:pt idx="2">
                  <c:v>103.23</c:v>
                </c:pt>
                <c:pt idx="3">
                  <c:v>105.18</c:v>
                </c:pt>
                <c:pt idx="4">
                  <c:v>106.25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4-48E1-9923-4DD7C881B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83.3</c:v>
                </c:pt>
                <c:pt idx="2">
                  <c:v>88.16</c:v>
                </c:pt>
                <c:pt idx="3">
                  <c:v>87.03</c:v>
                </c:pt>
                <c:pt idx="4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4-48E1-9923-4DD7C881B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180.35</c:v>
                </c:pt>
                <c:pt idx="1">
                  <c:v>176.3</c:v>
                </c:pt>
                <c:pt idx="2">
                  <c:v>181.91</c:v>
                </c:pt>
                <c:pt idx="3">
                  <c:v>177.7</c:v>
                </c:pt>
                <c:pt idx="4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D-4056-A4EE-3A3D0455B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246.72</c:v>
                </c:pt>
                <c:pt idx="1">
                  <c:v>184.56</c:v>
                </c:pt>
                <c:pt idx="2">
                  <c:v>173.89</c:v>
                </c:pt>
                <c:pt idx="3">
                  <c:v>177.02</c:v>
                </c:pt>
                <c:pt idx="4">
                  <c:v>185.47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D-4056-A4EE-3A3D0455B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P42" zoomScaleNormal="100" workbookViewId="0">
      <selection activeCell="B60" sqref="B60:BJ6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北海道　標津町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特定環境保全公共下水道</v>
      </c>
      <c r="Q8" s="49"/>
      <c r="R8" s="49"/>
      <c r="S8" s="49"/>
      <c r="T8" s="49"/>
      <c r="U8" s="49"/>
      <c r="V8" s="49"/>
      <c r="W8" s="49" t="str">
        <f>データ!L6</f>
        <v>D1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5243</v>
      </c>
      <c r="AM8" s="51"/>
      <c r="AN8" s="51"/>
      <c r="AO8" s="51"/>
      <c r="AP8" s="51"/>
      <c r="AQ8" s="51"/>
      <c r="AR8" s="51"/>
      <c r="AS8" s="51"/>
      <c r="AT8" s="46">
        <f>データ!T6</f>
        <v>624.69000000000005</v>
      </c>
      <c r="AU8" s="46"/>
      <c r="AV8" s="46"/>
      <c r="AW8" s="46"/>
      <c r="AX8" s="46"/>
      <c r="AY8" s="46"/>
      <c r="AZ8" s="46"/>
      <c r="BA8" s="46"/>
      <c r="BB8" s="46">
        <f>データ!U6</f>
        <v>8.39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73.739999999999995</v>
      </c>
      <c r="Q10" s="46"/>
      <c r="R10" s="46"/>
      <c r="S10" s="46"/>
      <c r="T10" s="46"/>
      <c r="U10" s="46"/>
      <c r="V10" s="46"/>
      <c r="W10" s="46">
        <f>データ!Q6</f>
        <v>45.63</v>
      </c>
      <c r="X10" s="46"/>
      <c r="Y10" s="46"/>
      <c r="Z10" s="46"/>
      <c r="AA10" s="46"/>
      <c r="AB10" s="46"/>
      <c r="AC10" s="46"/>
      <c r="AD10" s="51">
        <f>データ!R6</f>
        <v>3577</v>
      </c>
      <c r="AE10" s="51"/>
      <c r="AF10" s="51"/>
      <c r="AG10" s="51"/>
      <c r="AH10" s="51"/>
      <c r="AI10" s="51"/>
      <c r="AJ10" s="51"/>
      <c r="AK10" s="2"/>
      <c r="AL10" s="51">
        <f>データ!V6</f>
        <v>3825</v>
      </c>
      <c r="AM10" s="51"/>
      <c r="AN10" s="51"/>
      <c r="AO10" s="51"/>
      <c r="AP10" s="51"/>
      <c r="AQ10" s="51"/>
      <c r="AR10" s="51"/>
      <c r="AS10" s="51"/>
      <c r="AT10" s="46">
        <f>データ!W6</f>
        <v>1.94</v>
      </c>
      <c r="AU10" s="46"/>
      <c r="AV10" s="46"/>
      <c r="AW10" s="46"/>
      <c r="AX10" s="46"/>
      <c r="AY10" s="46"/>
      <c r="AZ10" s="46"/>
      <c r="BA10" s="46"/>
      <c r="BB10" s="46">
        <f>データ!X6</f>
        <v>1971.65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121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120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122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【1,218.70】</v>
      </c>
      <c r="I86" s="26" t="str">
        <f>データ!CA6</f>
        <v>【74.17】</v>
      </c>
      <c r="J86" s="26" t="str">
        <f>データ!CL6</f>
        <v>【218.56】</v>
      </c>
      <c r="K86" s="26" t="str">
        <f>データ!CW6</f>
        <v>【42.86】</v>
      </c>
      <c r="L86" s="26" t="str">
        <f>データ!DH6</f>
        <v>【84.20】</v>
      </c>
      <c r="M86" s="26" t="s">
        <v>45</v>
      </c>
      <c r="N86" s="26" t="s">
        <v>46</v>
      </c>
      <c r="O86" s="26" t="str">
        <f>データ!EO6</f>
        <v>【0.28】</v>
      </c>
    </row>
  </sheetData>
  <sheetProtection algorithmName="SHA-512" hashValue="bhfmF3w1CHCYU4sJMFMF4+hMY3ECI3SWQdpZ8AT/k0P7sO1gZvfFRVKpAuBKWxLLDogXojuf3kvG5LBlDCbLOw==" saltValue="e08wy48df2Z2wg4/vhWAw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49</v>
      </c>
      <c r="B3" s="29" t="s">
        <v>50</v>
      </c>
      <c r="C3" s="29" t="s">
        <v>51</v>
      </c>
      <c r="D3" s="29" t="s">
        <v>52</v>
      </c>
      <c r="E3" s="29" t="s">
        <v>53</v>
      </c>
      <c r="F3" s="29" t="s">
        <v>54</v>
      </c>
      <c r="G3" s="29" t="s">
        <v>55</v>
      </c>
      <c r="H3" s="77" t="s">
        <v>56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71</v>
      </c>
      <c r="B5" s="31"/>
      <c r="C5" s="31"/>
      <c r="D5" s="31"/>
      <c r="E5" s="31"/>
      <c r="F5" s="31"/>
      <c r="G5" s="31"/>
      <c r="H5" s="32" t="s">
        <v>72</v>
      </c>
      <c r="I5" s="32" t="s">
        <v>73</v>
      </c>
      <c r="J5" s="32" t="s">
        <v>74</v>
      </c>
      <c r="K5" s="32" t="s">
        <v>75</v>
      </c>
      <c r="L5" s="32" t="s">
        <v>76</v>
      </c>
      <c r="M5" s="32" t="s">
        <v>5</v>
      </c>
      <c r="N5" s="32" t="s">
        <v>77</v>
      </c>
      <c r="O5" s="32" t="s">
        <v>78</v>
      </c>
      <c r="P5" s="32" t="s">
        <v>79</v>
      </c>
      <c r="Q5" s="32" t="s">
        <v>80</v>
      </c>
      <c r="R5" s="32" t="s">
        <v>81</v>
      </c>
      <c r="S5" s="32" t="s">
        <v>82</v>
      </c>
      <c r="T5" s="32" t="s">
        <v>83</v>
      </c>
      <c r="U5" s="32" t="s">
        <v>84</v>
      </c>
      <c r="V5" s="32" t="s">
        <v>85</v>
      </c>
      <c r="W5" s="32" t="s">
        <v>86</v>
      </c>
      <c r="X5" s="32" t="s">
        <v>87</v>
      </c>
      <c r="Y5" s="32" t="s">
        <v>88</v>
      </c>
      <c r="Z5" s="32" t="s">
        <v>89</v>
      </c>
      <c r="AA5" s="32" t="s">
        <v>90</v>
      </c>
      <c r="AB5" s="32" t="s">
        <v>91</v>
      </c>
      <c r="AC5" s="32" t="s">
        <v>92</v>
      </c>
      <c r="AD5" s="32" t="s">
        <v>93</v>
      </c>
      <c r="AE5" s="32" t="s">
        <v>94</v>
      </c>
      <c r="AF5" s="32" t="s">
        <v>95</v>
      </c>
      <c r="AG5" s="32" t="s">
        <v>96</v>
      </c>
      <c r="AH5" s="32" t="s">
        <v>97</v>
      </c>
      <c r="AI5" s="32" t="s">
        <v>31</v>
      </c>
      <c r="AJ5" s="32" t="s">
        <v>88</v>
      </c>
      <c r="AK5" s="32" t="s">
        <v>89</v>
      </c>
      <c r="AL5" s="32" t="s">
        <v>90</v>
      </c>
      <c r="AM5" s="32" t="s">
        <v>91</v>
      </c>
      <c r="AN5" s="32" t="s">
        <v>92</v>
      </c>
      <c r="AO5" s="32" t="s">
        <v>93</v>
      </c>
      <c r="AP5" s="32" t="s">
        <v>94</v>
      </c>
      <c r="AQ5" s="32" t="s">
        <v>95</v>
      </c>
      <c r="AR5" s="32" t="s">
        <v>96</v>
      </c>
      <c r="AS5" s="32" t="s">
        <v>97</v>
      </c>
      <c r="AT5" s="32" t="s">
        <v>98</v>
      </c>
      <c r="AU5" s="32" t="s">
        <v>88</v>
      </c>
      <c r="AV5" s="32" t="s">
        <v>89</v>
      </c>
      <c r="AW5" s="32" t="s">
        <v>90</v>
      </c>
      <c r="AX5" s="32" t="s">
        <v>91</v>
      </c>
      <c r="AY5" s="32" t="s">
        <v>92</v>
      </c>
      <c r="AZ5" s="32" t="s">
        <v>93</v>
      </c>
      <c r="BA5" s="32" t="s">
        <v>94</v>
      </c>
      <c r="BB5" s="32" t="s">
        <v>95</v>
      </c>
      <c r="BC5" s="32" t="s">
        <v>96</v>
      </c>
      <c r="BD5" s="32" t="s">
        <v>97</v>
      </c>
      <c r="BE5" s="32" t="s">
        <v>98</v>
      </c>
      <c r="BF5" s="32" t="s">
        <v>88</v>
      </c>
      <c r="BG5" s="32" t="s">
        <v>89</v>
      </c>
      <c r="BH5" s="32" t="s">
        <v>90</v>
      </c>
      <c r="BI5" s="32" t="s">
        <v>91</v>
      </c>
      <c r="BJ5" s="32" t="s">
        <v>92</v>
      </c>
      <c r="BK5" s="32" t="s">
        <v>93</v>
      </c>
      <c r="BL5" s="32" t="s">
        <v>94</v>
      </c>
      <c r="BM5" s="32" t="s">
        <v>95</v>
      </c>
      <c r="BN5" s="32" t="s">
        <v>96</v>
      </c>
      <c r="BO5" s="32" t="s">
        <v>97</v>
      </c>
      <c r="BP5" s="32" t="s">
        <v>98</v>
      </c>
      <c r="BQ5" s="32" t="s">
        <v>88</v>
      </c>
      <c r="BR5" s="32" t="s">
        <v>89</v>
      </c>
      <c r="BS5" s="32" t="s">
        <v>90</v>
      </c>
      <c r="BT5" s="32" t="s">
        <v>91</v>
      </c>
      <c r="BU5" s="32" t="s">
        <v>92</v>
      </c>
      <c r="BV5" s="32" t="s">
        <v>93</v>
      </c>
      <c r="BW5" s="32" t="s">
        <v>94</v>
      </c>
      <c r="BX5" s="32" t="s">
        <v>95</v>
      </c>
      <c r="BY5" s="32" t="s">
        <v>96</v>
      </c>
      <c r="BZ5" s="32" t="s">
        <v>97</v>
      </c>
      <c r="CA5" s="32" t="s">
        <v>98</v>
      </c>
      <c r="CB5" s="32" t="s">
        <v>88</v>
      </c>
      <c r="CC5" s="32" t="s">
        <v>89</v>
      </c>
      <c r="CD5" s="32" t="s">
        <v>90</v>
      </c>
      <c r="CE5" s="32" t="s">
        <v>91</v>
      </c>
      <c r="CF5" s="32" t="s">
        <v>92</v>
      </c>
      <c r="CG5" s="32" t="s">
        <v>93</v>
      </c>
      <c r="CH5" s="32" t="s">
        <v>94</v>
      </c>
      <c r="CI5" s="32" t="s">
        <v>95</v>
      </c>
      <c r="CJ5" s="32" t="s">
        <v>96</v>
      </c>
      <c r="CK5" s="32" t="s">
        <v>97</v>
      </c>
      <c r="CL5" s="32" t="s">
        <v>98</v>
      </c>
      <c r="CM5" s="32" t="s">
        <v>88</v>
      </c>
      <c r="CN5" s="32" t="s">
        <v>89</v>
      </c>
      <c r="CO5" s="32" t="s">
        <v>90</v>
      </c>
      <c r="CP5" s="32" t="s">
        <v>91</v>
      </c>
      <c r="CQ5" s="32" t="s">
        <v>92</v>
      </c>
      <c r="CR5" s="32" t="s">
        <v>93</v>
      </c>
      <c r="CS5" s="32" t="s">
        <v>94</v>
      </c>
      <c r="CT5" s="32" t="s">
        <v>95</v>
      </c>
      <c r="CU5" s="32" t="s">
        <v>96</v>
      </c>
      <c r="CV5" s="32" t="s">
        <v>97</v>
      </c>
      <c r="CW5" s="32" t="s">
        <v>98</v>
      </c>
      <c r="CX5" s="32" t="s">
        <v>88</v>
      </c>
      <c r="CY5" s="32" t="s">
        <v>89</v>
      </c>
      <c r="CZ5" s="32" t="s">
        <v>90</v>
      </c>
      <c r="DA5" s="32" t="s">
        <v>91</v>
      </c>
      <c r="DB5" s="32" t="s">
        <v>92</v>
      </c>
      <c r="DC5" s="32" t="s">
        <v>93</v>
      </c>
      <c r="DD5" s="32" t="s">
        <v>94</v>
      </c>
      <c r="DE5" s="32" t="s">
        <v>95</v>
      </c>
      <c r="DF5" s="32" t="s">
        <v>96</v>
      </c>
      <c r="DG5" s="32" t="s">
        <v>97</v>
      </c>
      <c r="DH5" s="32" t="s">
        <v>98</v>
      </c>
      <c r="DI5" s="32" t="s">
        <v>88</v>
      </c>
      <c r="DJ5" s="32" t="s">
        <v>89</v>
      </c>
      <c r="DK5" s="32" t="s">
        <v>90</v>
      </c>
      <c r="DL5" s="32" t="s">
        <v>91</v>
      </c>
      <c r="DM5" s="32" t="s">
        <v>92</v>
      </c>
      <c r="DN5" s="32" t="s">
        <v>93</v>
      </c>
      <c r="DO5" s="32" t="s">
        <v>94</v>
      </c>
      <c r="DP5" s="32" t="s">
        <v>95</v>
      </c>
      <c r="DQ5" s="32" t="s">
        <v>96</v>
      </c>
      <c r="DR5" s="32" t="s">
        <v>97</v>
      </c>
      <c r="DS5" s="32" t="s">
        <v>98</v>
      </c>
      <c r="DT5" s="32" t="s">
        <v>88</v>
      </c>
      <c r="DU5" s="32" t="s">
        <v>89</v>
      </c>
      <c r="DV5" s="32" t="s">
        <v>90</v>
      </c>
      <c r="DW5" s="32" t="s">
        <v>91</v>
      </c>
      <c r="DX5" s="32" t="s">
        <v>92</v>
      </c>
      <c r="DY5" s="32" t="s">
        <v>93</v>
      </c>
      <c r="DZ5" s="32" t="s">
        <v>94</v>
      </c>
      <c r="EA5" s="32" t="s">
        <v>95</v>
      </c>
      <c r="EB5" s="32" t="s">
        <v>96</v>
      </c>
      <c r="EC5" s="32" t="s">
        <v>97</v>
      </c>
      <c r="ED5" s="32" t="s">
        <v>98</v>
      </c>
      <c r="EE5" s="32" t="s">
        <v>88</v>
      </c>
      <c r="EF5" s="32" t="s">
        <v>89</v>
      </c>
      <c r="EG5" s="32" t="s">
        <v>90</v>
      </c>
      <c r="EH5" s="32" t="s">
        <v>91</v>
      </c>
      <c r="EI5" s="32" t="s">
        <v>92</v>
      </c>
      <c r="EJ5" s="32" t="s">
        <v>93</v>
      </c>
      <c r="EK5" s="32" t="s">
        <v>94</v>
      </c>
      <c r="EL5" s="32" t="s">
        <v>95</v>
      </c>
      <c r="EM5" s="32" t="s">
        <v>96</v>
      </c>
      <c r="EN5" s="32" t="s">
        <v>97</v>
      </c>
      <c r="EO5" s="32" t="s">
        <v>98</v>
      </c>
    </row>
    <row r="6" spans="1:145" s="36" customFormat="1" x14ac:dyDescent="0.15">
      <c r="A6" s="28" t="s">
        <v>99</v>
      </c>
      <c r="B6" s="33">
        <f>B7</f>
        <v>2019</v>
      </c>
      <c r="C6" s="33">
        <f t="shared" ref="C6:X6" si="3">C7</f>
        <v>16934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北海道　標津町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73.739999999999995</v>
      </c>
      <c r="Q6" s="34">
        <f t="shared" si="3"/>
        <v>45.63</v>
      </c>
      <c r="R6" s="34">
        <f t="shared" si="3"/>
        <v>3577</v>
      </c>
      <c r="S6" s="34">
        <f t="shared" si="3"/>
        <v>5243</v>
      </c>
      <c r="T6" s="34">
        <f t="shared" si="3"/>
        <v>624.69000000000005</v>
      </c>
      <c r="U6" s="34">
        <f t="shared" si="3"/>
        <v>8.39</v>
      </c>
      <c r="V6" s="34">
        <f t="shared" si="3"/>
        <v>3825</v>
      </c>
      <c r="W6" s="34">
        <f t="shared" si="3"/>
        <v>1.94</v>
      </c>
      <c r="X6" s="34">
        <f t="shared" si="3"/>
        <v>1971.65</v>
      </c>
      <c r="Y6" s="35">
        <f>IF(Y7="",NA(),Y7)</f>
        <v>97.21</v>
      </c>
      <c r="Z6" s="35">
        <f t="shared" ref="Z6:AH6" si="4">IF(Z7="",NA(),Z7)</f>
        <v>96.88</v>
      </c>
      <c r="AA6" s="35">
        <f t="shared" si="4"/>
        <v>97.45</v>
      </c>
      <c r="AB6" s="35">
        <f t="shared" si="4"/>
        <v>98.53</v>
      </c>
      <c r="AC6" s="35">
        <f t="shared" si="4"/>
        <v>98.9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1434.89</v>
      </c>
      <c r="BL6" s="35">
        <f t="shared" si="7"/>
        <v>1467.94</v>
      </c>
      <c r="BM6" s="35">
        <f t="shared" si="7"/>
        <v>1144.94</v>
      </c>
      <c r="BN6" s="35">
        <f t="shared" si="7"/>
        <v>1252.71</v>
      </c>
      <c r="BO6" s="35">
        <f t="shared" si="7"/>
        <v>1267.3900000000001</v>
      </c>
      <c r="BP6" s="34" t="str">
        <f>IF(BP7="","",IF(BP7="-","【-】","【"&amp;SUBSTITUTE(TEXT(BP7,"#,##0.00"),"-","△")&amp;"】"))</f>
        <v>【1,218.70】</v>
      </c>
      <c r="BQ6" s="35">
        <f>IF(BQ7="",NA(),BQ7)</f>
        <v>101.95</v>
      </c>
      <c r="BR6" s="35">
        <f t="shared" ref="BR6:BZ6" si="8">IF(BR7="",NA(),BR7)</f>
        <v>106.17</v>
      </c>
      <c r="BS6" s="35">
        <f t="shared" si="8"/>
        <v>103.23</v>
      </c>
      <c r="BT6" s="35">
        <f t="shared" si="8"/>
        <v>105.18</v>
      </c>
      <c r="BU6" s="35">
        <f t="shared" si="8"/>
        <v>106.25</v>
      </c>
      <c r="BV6" s="35">
        <f t="shared" si="8"/>
        <v>66.22</v>
      </c>
      <c r="BW6" s="35">
        <f t="shared" si="8"/>
        <v>83.3</v>
      </c>
      <c r="BX6" s="35">
        <f t="shared" si="8"/>
        <v>88.16</v>
      </c>
      <c r="BY6" s="35">
        <f t="shared" si="8"/>
        <v>87.03</v>
      </c>
      <c r="BZ6" s="35">
        <f t="shared" si="8"/>
        <v>84.3</v>
      </c>
      <c r="CA6" s="34" t="str">
        <f>IF(CA7="","",IF(CA7="-","【-】","【"&amp;SUBSTITUTE(TEXT(CA7,"#,##0.00"),"-","△")&amp;"】"))</f>
        <v>【74.17】</v>
      </c>
      <c r="CB6" s="35">
        <f>IF(CB7="",NA(),CB7)</f>
        <v>180.35</v>
      </c>
      <c r="CC6" s="35">
        <f t="shared" ref="CC6:CK6" si="9">IF(CC7="",NA(),CC7)</f>
        <v>176.3</v>
      </c>
      <c r="CD6" s="35">
        <f t="shared" si="9"/>
        <v>181.91</v>
      </c>
      <c r="CE6" s="35">
        <f t="shared" si="9"/>
        <v>177.7</v>
      </c>
      <c r="CF6" s="35">
        <f t="shared" si="9"/>
        <v>174</v>
      </c>
      <c r="CG6" s="35">
        <f t="shared" si="9"/>
        <v>246.72</v>
      </c>
      <c r="CH6" s="35">
        <f t="shared" si="9"/>
        <v>184.56</v>
      </c>
      <c r="CI6" s="35">
        <f t="shared" si="9"/>
        <v>173.89</v>
      </c>
      <c r="CJ6" s="35">
        <f t="shared" si="9"/>
        <v>177.02</v>
      </c>
      <c r="CK6" s="35">
        <f t="shared" si="9"/>
        <v>185.47</v>
      </c>
      <c r="CL6" s="34" t="str">
        <f>IF(CL7="","",IF(CL7="-","【-】","【"&amp;SUBSTITUTE(TEXT(CL7,"#,##0.00"),"-","△")&amp;"】"))</f>
        <v>【218.56】</v>
      </c>
      <c r="CM6" s="35">
        <f>IF(CM7="",NA(),CM7)</f>
        <v>58.47</v>
      </c>
      <c r="CN6" s="35">
        <f t="shared" ref="CN6:CV6" si="10">IF(CN7="",NA(),CN7)</f>
        <v>58.47</v>
      </c>
      <c r="CO6" s="35">
        <f t="shared" si="10"/>
        <v>58.7</v>
      </c>
      <c r="CP6" s="35">
        <f t="shared" si="10"/>
        <v>58.38</v>
      </c>
      <c r="CQ6" s="35">
        <f t="shared" si="10"/>
        <v>59.5</v>
      </c>
      <c r="CR6" s="35">
        <f t="shared" si="10"/>
        <v>41.35</v>
      </c>
      <c r="CS6" s="35">
        <f t="shared" si="10"/>
        <v>43.18</v>
      </c>
      <c r="CT6" s="35">
        <f t="shared" si="10"/>
        <v>42.38</v>
      </c>
      <c r="CU6" s="35">
        <f t="shared" si="10"/>
        <v>46.17</v>
      </c>
      <c r="CV6" s="35">
        <f t="shared" si="10"/>
        <v>45.68</v>
      </c>
      <c r="CW6" s="34" t="str">
        <f>IF(CW7="","",IF(CW7="-","【-】","【"&amp;SUBSTITUTE(TEXT(CW7,"#,##0.00"),"-","△")&amp;"】"))</f>
        <v>【42.86】</v>
      </c>
      <c r="CX6" s="35">
        <f>IF(CX7="",NA(),CX7)</f>
        <v>97.56</v>
      </c>
      <c r="CY6" s="35">
        <f t="shared" ref="CY6:DG6" si="11">IF(CY7="",NA(),CY7)</f>
        <v>97.73</v>
      </c>
      <c r="CZ6" s="35">
        <f t="shared" si="11"/>
        <v>98.09</v>
      </c>
      <c r="DA6" s="35">
        <f t="shared" si="11"/>
        <v>98.15</v>
      </c>
      <c r="DB6" s="35">
        <f t="shared" si="11"/>
        <v>98.17</v>
      </c>
      <c r="DC6" s="35">
        <f t="shared" si="11"/>
        <v>82.9</v>
      </c>
      <c r="DD6" s="35">
        <f t="shared" si="11"/>
        <v>86.43</v>
      </c>
      <c r="DE6" s="35">
        <f t="shared" si="11"/>
        <v>87.01</v>
      </c>
      <c r="DF6" s="35">
        <f t="shared" si="11"/>
        <v>87.84</v>
      </c>
      <c r="DG6" s="35">
        <f t="shared" si="11"/>
        <v>87.96</v>
      </c>
      <c r="DH6" s="34" t="str">
        <f>IF(DH7="","",IF(DH7="-","【-】","【"&amp;SUBSTITUTE(TEXT(DH7,"#,##0.00"),"-","△")&amp;"】"))</f>
        <v>【84.20】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0.04</v>
      </c>
      <c r="EL6" s="35">
        <f t="shared" si="14"/>
        <v>0.15</v>
      </c>
      <c r="EM6" s="35">
        <f t="shared" si="14"/>
        <v>0.06</v>
      </c>
      <c r="EN6" s="35">
        <f t="shared" si="14"/>
        <v>0.04</v>
      </c>
      <c r="EO6" s="34" t="str">
        <f>IF(EO7="","",IF(EO7="-","【-】","【"&amp;SUBSTITUTE(TEXT(EO7,"#,##0.00"),"-","△")&amp;"】"))</f>
        <v>【0.28】</v>
      </c>
    </row>
    <row r="7" spans="1:145" s="36" customFormat="1" x14ac:dyDescent="0.15">
      <c r="A7" s="28"/>
      <c r="B7" s="37">
        <v>2019</v>
      </c>
      <c r="C7" s="37">
        <v>16934</v>
      </c>
      <c r="D7" s="37">
        <v>47</v>
      </c>
      <c r="E7" s="37">
        <v>17</v>
      </c>
      <c r="F7" s="37">
        <v>4</v>
      </c>
      <c r="G7" s="37">
        <v>0</v>
      </c>
      <c r="H7" s="37" t="s">
        <v>100</v>
      </c>
      <c r="I7" s="37" t="s">
        <v>101</v>
      </c>
      <c r="J7" s="37" t="s">
        <v>102</v>
      </c>
      <c r="K7" s="37" t="s">
        <v>103</v>
      </c>
      <c r="L7" s="37" t="s">
        <v>104</v>
      </c>
      <c r="M7" s="37" t="s">
        <v>105</v>
      </c>
      <c r="N7" s="38" t="s">
        <v>106</v>
      </c>
      <c r="O7" s="38" t="s">
        <v>107</v>
      </c>
      <c r="P7" s="38">
        <v>73.739999999999995</v>
      </c>
      <c r="Q7" s="38">
        <v>45.63</v>
      </c>
      <c r="R7" s="38">
        <v>3577</v>
      </c>
      <c r="S7" s="38">
        <v>5243</v>
      </c>
      <c r="T7" s="38">
        <v>624.69000000000005</v>
      </c>
      <c r="U7" s="38">
        <v>8.39</v>
      </c>
      <c r="V7" s="38">
        <v>3825</v>
      </c>
      <c r="W7" s="38">
        <v>1.94</v>
      </c>
      <c r="X7" s="38">
        <v>1971.65</v>
      </c>
      <c r="Y7" s="38">
        <v>97.21</v>
      </c>
      <c r="Z7" s="38">
        <v>96.88</v>
      </c>
      <c r="AA7" s="38">
        <v>97.45</v>
      </c>
      <c r="AB7" s="38">
        <v>98.53</v>
      </c>
      <c r="AC7" s="38">
        <v>98.9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1434.89</v>
      </c>
      <c r="BL7" s="38">
        <v>1467.94</v>
      </c>
      <c r="BM7" s="38">
        <v>1144.94</v>
      </c>
      <c r="BN7" s="38">
        <v>1252.71</v>
      </c>
      <c r="BO7" s="38">
        <v>1267.3900000000001</v>
      </c>
      <c r="BP7" s="38">
        <v>1218.7</v>
      </c>
      <c r="BQ7" s="38">
        <v>101.95</v>
      </c>
      <c r="BR7" s="38">
        <v>106.17</v>
      </c>
      <c r="BS7" s="38">
        <v>103.23</v>
      </c>
      <c r="BT7" s="38">
        <v>105.18</v>
      </c>
      <c r="BU7" s="38">
        <v>106.25</v>
      </c>
      <c r="BV7" s="38">
        <v>66.22</v>
      </c>
      <c r="BW7" s="38">
        <v>83.3</v>
      </c>
      <c r="BX7" s="38">
        <v>88.16</v>
      </c>
      <c r="BY7" s="38">
        <v>87.03</v>
      </c>
      <c r="BZ7" s="38">
        <v>84.3</v>
      </c>
      <c r="CA7" s="38">
        <v>74.17</v>
      </c>
      <c r="CB7" s="38">
        <v>180.35</v>
      </c>
      <c r="CC7" s="38">
        <v>176.3</v>
      </c>
      <c r="CD7" s="38">
        <v>181.91</v>
      </c>
      <c r="CE7" s="38">
        <v>177.7</v>
      </c>
      <c r="CF7" s="38">
        <v>174</v>
      </c>
      <c r="CG7" s="38">
        <v>246.72</v>
      </c>
      <c r="CH7" s="38">
        <v>184.56</v>
      </c>
      <c r="CI7" s="38">
        <v>173.89</v>
      </c>
      <c r="CJ7" s="38">
        <v>177.02</v>
      </c>
      <c r="CK7" s="38">
        <v>185.47</v>
      </c>
      <c r="CL7" s="38">
        <v>218.56</v>
      </c>
      <c r="CM7" s="38">
        <v>58.47</v>
      </c>
      <c r="CN7" s="38">
        <v>58.47</v>
      </c>
      <c r="CO7" s="38">
        <v>58.7</v>
      </c>
      <c r="CP7" s="38">
        <v>58.38</v>
      </c>
      <c r="CQ7" s="38">
        <v>59.5</v>
      </c>
      <c r="CR7" s="38">
        <v>41.35</v>
      </c>
      <c r="CS7" s="38">
        <v>43.18</v>
      </c>
      <c r="CT7" s="38">
        <v>42.38</v>
      </c>
      <c r="CU7" s="38">
        <v>46.17</v>
      </c>
      <c r="CV7" s="38">
        <v>45.68</v>
      </c>
      <c r="CW7" s="38">
        <v>42.86</v>
      </c>
      <c r="CX7" s="38">
        <v>97.56</v>
      </c>
      <c r="CY7" s="38">
        <v>97.73</v>
      </c>
      <c r="CZ7" s="38">
        <v>98.09</v>
      </c>
      <c r="DA7" s="38">
        <v>98.15</v>
      </c>
      <c r="DB7" s="38">
        <v>98.17</v>
      </c>
      <c r="DC7" s="38">
        <v>82.9</v>
      </c>
      <c r="DD7" s="38">
        <v>86.43</v>
      </c>
      <c r="DE7" s="38">
        <v>87.01</v>
      </c>
      <c r="DF7" s="38">
        <v>87.84</v>
      </c>
      <c r="DG7" s="38">
        <v>87.96</v>
      </c>
      <c r="DH7" s="38">
        <v>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0.04</v>
      </c>
      <c r="EL7" s="38">
        <v>0.15</v>
      </c>
      <c r="EM7" s="38">
        <v>0.06</v>
      </c>
      <c r="EN7" s="38">
        <v>0.04</v>
      </c>
      <c r="EO7" s="38">
        <v>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108</v>
      </c>
      <c r="C9" s="40" t="s">
        <v>109</v>
      </c>
      <c r="D9" s="40" t="s">
        <v>110</v>
      </c>
      <c r="E9" s="40" t="s">
        <v>111</v>
      </c>
      <c r="F9" s="40" t="s">
        <v>112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50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113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114</v>
      </c>
    </row>
    <row r="13" spans="1:145" x14ac:dyDescent="0.15">
      <c r="B13" t="s">
        <v>115</v>
      </c>
      <c r="C13" t="s">
        <v>116</v>
      </c>
      <c r="D13" t="s">
        <v>117</v>
      </c>
      <c r="E13" t="s">
        <v>115</v>
      </c>
      <c r="F13" t="s">
        <v>118</v>
      </c>
      <c r="G13" t="s">
        <v>119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齊藤　美和子</cp:lastModifiedBy>
  <cp:lastPrinted>2021-01-24T05:59:24Z</cp:lastPrinted>
  <dcterms:created xsi:type="dcterms:W3CDTF">2020-12-04T02:52:20Z</dcterms:created>
  <dcterms:modified xsi:type="dcterms:W3CDTF">2021-01-24T06:00:35Z</dcterms:modified>
  <cp:category/>
</cp:coreProperties>
</file>