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町長部局\建設水道課\管理\01共通\02会計\経営比較分析表\Ｒ6\提出\"/>
    </mc:Choice>
  </mc:AlternateContent>
  <workbookProtection workbookAlgorithmName="SHA-512" workbookHashValue="P0SvXkbXTy680K7tAcngyVa6zY3pFDu3QEfO1g7Q0yU38cZYxDzBOkf1hq+FGDNRwyGghFIFIy94rWJEXrDPCw==" workbookSaltValue="LMi1++COhuM8N06+xBU9Ig==" workbookSpinCount="100000" lockStructure="1"/>
  <bookViews>
    <workbookView xWindow="0" yWindow="0" windowWidth="23040" windowHeight="9210"/>
  </bookViews>
  <sheets>
    <sheet name="法適用_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O85" i="4" s="1"/>
  <c r="EM6" i="5"/>
  <c r="EL6" i="5"/>
  <c r="EK6" i="5"/>
  <c r="EJ6" i="5"/>
  <c r="EI6" i="5"/>
  <c r="EH6" i="5"/>
  <c r="EG6" i="5"/>
  <c r="EF6" i="5"/>
  <c r="EE6" i="5"/>
  <c r="ED6" i="5"/>
  <c r="EC6" i="5"/>
  <c r="N85" i="4" s="1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P10" i="4" s="1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M85" i="4"/>
  <c r="L85" i="4"/>
  <c r="J85" i="4"/>
  <c r="I85" i="4"/>
  <c r="H85" i="4"/>
  <c r="F85" i="4"/>
  <c r="E85" i="4"/>
  <c r="BB10" i="4"/>
  <c r="AT10" i="4"/>
  <c r="AL10" i="4"/>
  <c r="W10" i="4"/>
  <c r="I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<sst xmlns="http://schemas.openxmlformats.org/spreadsheetml/2006/main" count="316" uniqueCount="114">
  <si>
    <t>経営比較分析表（令和5年度決算）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</si>
  <si>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</si>
  <si>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</si>
  <si>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</si>
  <si>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</si>
  <si>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</si>
  <si>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</si>
  <si>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</si>
  <si>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</si>
  <si>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</si>
  <si>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</si>
  <si>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</si>
  <si>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</si>
  <si>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</si>
  <si>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</si>
  <si>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</si>
  <si>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</si>
  <si>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</si>
  <si>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</si>
  <si>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</si>
  <si>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</si>
  <si>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</si>
  <si>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</si>
  <si>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</si>
  <si>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</si>
  <si>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</si>
  <si>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</si>
  <si>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</si>
  <si>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</si>
  <si>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</si>
  <si>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</si>
  <si>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</si>
  <si>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</si>
  <si>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</si>
  <si>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</si>
  <si>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</si>
  <si>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</si>
  <si>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</si>
  <si>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</si>
  <si>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</si>
  <si>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</si>
  <si>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</si>
  <si>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</si>
  <si>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</si>
  <si>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</si>
  <si>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</si>
  <si>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</si>
  <si>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</si>
  <si>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</si>
  <si>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</si>
  <si>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</si>
  <si>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</si>
  <si>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</si>
  <si>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</si>
  <si>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</si>
  <si>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</si>
  <si>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</si>
  <si>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</si>
  <si>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</si>
  <si>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</si>
  <si>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</si>
  <si>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</si>
  <si>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</si>
  <si>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</si>
  <si>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</si>
  <si>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</si>
  <si>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</si>
  <si>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</si>
  <si>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</si>
  <si>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</si>
  <si>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</si>
  <si>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</si>
  <si>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</si>
  <si>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</si>
  <si>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</si>
  <si>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</si>
  <si>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</si>
  <si>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</si>
  <si>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</si>
  <si>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</si>
  <si>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</si>
  <si>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</si>
  <si>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</si>
  <si>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</si>
  <si>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</si>
  <si>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</si>
  <si>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</si>
  <si>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</si>
  <si>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</si>
  <si>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</si>
  <si>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</si>
  <si>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</si>
  <si>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</si>
  <si>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北海道　標津町</t>
  </si>
  <si>
    <t>法適用</t>
  </si>
  <si>
    <t>水道事業</t>
  </si>
  <si>
    <t>簡易水道事業</t>
  </si>
  <si>
    <t>C3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</si>
  <si>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</si>
  <si>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</si>
  <si>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</si>
  <si>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</si>
  <si>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</si>
  <si>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</si>
  <si>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</si>
  <si>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</si>
  <si>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</si>
  <si>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</si>
  <si>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</si>
  <si>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</si>
  <si>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</si>
  <si>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・Ｒ5年度は経常収支比率は100％以上ではありますが、Ｒ6年度は支払利息等の増額が見込まれているため、一層の一般会計繰入金が必要となります。
　また、料金改定については、Ｒ5年度に「メーター料」の徴収を開始したことから、実質の料金改定を行っていますので、次期改定については、一層の経費節減に努めながら、事業計画も精査し、慎重に取り組まなければなりません。</t>
    <rPh sb="3" eb="5">
      <t>ネンド</t>
    </rPh>
    <rPh sb="6" eb="8">
      <t>ケイジョウ</t>
    </rPh>
    <rPh sb="8" eb="10">
      <t>シュウシ</t>
    </rPh>
    <rPh sb="10" eb="12">
      <t>ヒリツ</t>
    </rPh>
    <rPh sb="17" eb="19">
      <t>イジョウ</t>
    </rPh>
    <rPh sb="29" eb="31">
      <t>ネンド</t>
    </rPh>
    <rPh sb="32" eb="34">
      <t>シハライ</t>
    </rPh>
    <rPh sb="34" eb="36">
      <t>リソク</t>
    </rPh>
    <rPh sb="36" eb="37">
      <t>トウ</t>
    </rPh>
    <rPh sb="38" eb="40">
      <t>ゾウガク</t>
    </rPh>
    <rPh sb="41" eb="43">
      <t>ミコ</t>
    </rPh>
    <rPh sb="51" eb="53">
      <t>イッソウ</t>
    </rPh>
    <rPh sb="54" eb="56">
      <t>イッパン</t>
    </rPh>
    <rPh sb="56" eb="58">
      <t>カイケイ</t>
    </rPh>
    <rPh sb="58" eb="60">
      <t>クリイレ</t>
    </rPh>
    <rPh sb="60" eb="61">
      <t>キン</t>
    </rPh>
    <rPh sb="62" eb="64">
      <t>ヒツヨウ</t>
    </rPh>
    <rPh sb="75" eb="77">
      <t>リョウキン</t>
    </rPh>
    <rPh sb="77" eb="79">
      <t>カイテイ</t>
    </rPh>
    <rPh sb="87" eb="89">
      <t>ネンド</t>
    </rPh>
    <rPh sb="95" eb="96">
      <t>リョウ</t>
    </rPh>
    <rPh sb="98" eb="100">
      <t>チョウシュウ</t>
    </rPh>
    <rPh sb="101" eb="103">
      <t>カイシ</t>
    </rPh>
    <rPh sb="110" eb="112">
      <t>ジッシツ</t>
    </rPh>
    <rPh sb="113" eb="115">
      <t>リョウキン</t>
    </rPh>
    <rPh sb="115" eb="117">
      <t>カイテイ</t>
    </rPh>
    <rPh sb="118" eb="119">
      <t>オコナ</t>
    </rPh>
    <rPh sb="127" eb="129">
      <t>ジキ</t>
    </rPh>
    <rPh sb="129" eb="131">
      <t>カイテイ</t>
    </rPh>
    <rPh sb="137" eb="139">
      <t>イッソウ</t>
    </rPh>
    <rPh sb="140" eb="142">
      <t>ケイヒ</t>
    </rPh>
    <rPh sb="142" eb="144">
      <t>セツゲン</t>
    </rPh>
    <rPh sb="145" eb="146">
      <t>ツト</t>
    </rPh>
    <rPh sb="151" eb="153">
      <t>ジギョウ</t>
    </rPh>
    <rPh sb="153" eb="155">
      <t>ケイカク</t>
    </rPh>
    <rPh sb="156" eb="158">
      <t>セイサ</t>
    </rPh>
    <rPh sb="160" eb="162">
      <t>シンチョウ</t>
    </rPh>
    <rPh sb="163" eb="164">
      <t>ト</t>
    </rPh>
    <rPh sb="165" eb="166">
      <t>ク</t>
    </rPh>
    <phoneticPr fontId="4"/>
  </si>
  <si>
    <t>①有形固定資産減価償却率
　類似団体より高い状況にあるのは、管路の更新を行っていないためと思われます。
②管路経年比率
　今回はありませんでしたが、来年度以降は増え始める予定です。
③管路更新率
　今回はありませんでしたが、Ｒ6年度に管路の改良工事等を行っていますので、増える見込みです。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rPh sb="14" eb="16">
      <t>ルイジ</t>
    </rPh>
    <rPh sb="16" eb="18">
      <t>ダンタイ</t>
    </rPh>
    <rPh sb="20" eb="21">
      <t>タカ</t>
    </rPh>
    <rPh sb="22" eb="24">
      <t>ジョウキョウ</t>
    </rPh>
    <rPh sb="30" eb="32">
      <t>カンロ</t>
    </rPh>
    <rPh sb="33" eb="35">
      <t>コウシン</t>
    </rPh>
    <rPh sb="36" eb="37">
      <t>オコナ</t>
    </rPh>
    <rPh sb="45" eb="46">
      <t>オモ</t>
    </rPh>
    <rPh sb="53" eb="55">
      <t>カンロ</t>
    </rPh>
    <rPh sb="55" eb="57">
      <t>ケイネン</t>
    </rPh>
    <rPh sb="57" eb="59">
      <t>ヒリツ</t>
    </rPh>
    <rPh sb="61" eb="63">
      <t>コンカイ</t>
    </rPh>
    <rPh sb="74" eb="77">
      <t>ライネンド</t>
    </rPh>
    <rPh sb="77" eb="79">
      <t>イコウ</t>
    </rPh>
    <rPh sb="80" eb="81">
      <t>フ</t>
    </rPh>
    <rPh sb="82" eb="83">
      <t>ハジ</t>
    </rPh>
    <rPh sb="85" eb="87">
      <t>ヨテイ</t>
    </rPh>
    <rPh sb="92" eb="94">
      <t>カンロ</t>
    </rPh>
    <rPh sb="94" eb="96">
      <t>コウシン</t>
    </rPh>
    <rPh sb="96" eb="97">
      <t>リツ</t>
    </rPh>
    <rPh sb="99" eb="101">
      <t>コンカイ</t>
    </rPh>
    <rPh sb="114" eb="116">
      <t>ネンド</t>
    </rPh>
    <rPh sb="117" eb="119">
      <t>カンロ</t>
    </rPh>
    <rPh sb="120" eb="122">
      <t>カイリョウ</t>
    </rPh>
    <rPh sb="122" eb="124">
      <t>コウジ</t>
    </rPh>
    <rPh sb="124" eb="125">
      <t>トウ</t>
    </rPh>
    <rPh sb="126" eb="127">
      <t>オコナ</t>
    </rPh>
    <rPh sb="135" eb="136">
      <t>フ</t>
    </rPh>
    <rPh sb="138" eb="140">
      <t>ミコ</t>
    </rPh>
    <phoneticPr fontId="4"/>
  </si>
  <si>
    <t>①経常収支比率
　現在は100％を超え黒字となっていますが、一般会計繰入金を入れての比率であるため、一層の経費節減に努ながら、料金改定の検討を始めなければなりません。
②累積欠損金比率
　今年度はありません。
③流動比率
　100％以上であるため、1年以内に支払うべき債務に対する現金等がありますが、類似団体より低い率であることから、欠損金を出さず剰余金を残せるよう経費節減に努めます。
④企業債残高対給水収益比率
　類似団体より低い状況になっていますが、Ｒ6年度に計装設備の更新や、管路更新等を行っているので、起債残額が上がるため、比率も上がる見込みです。
⑤料金回収率
　Ｒ5年度は物価高騰対策として基本料金の減免を行ったため、71.04％となりましたが、通常では供給単価はまだ上がり、給水原価に近づき、100％に近づく見込みです。
⑥給水原価
　現在は理維持団体の半額程度に収まっていますが、Ｒ6年度の更新事業等により支払利息の増額が見込まれるため、上がる見込みです。
⑦施設利用率
　類似団体を上回ってはいますが、人口減少が進めば下がっていく見込みです。
⑧有収率
　82.36％と、類似団体より高い状態にありますが、引き続き、漏水などに気を配り、高い率を維持するよう努めます。</t>
    <rPh sb="1" eb="3">
      <t>ケイジョウ</t>
    </rPh>
    <rPh sb="3" eb="5">
      <t>シュウシ</t>
    </rPh>
    <rPh sb="5" eb="7">
      <t>ヒリツ</t>
    </rPh>
    <rPh sb="9" eb="11">
      <t>ゲンザイ</t>
    </rPh>
    <rPh sb="17" eb="18">
      <t>コ</t>
    </rPh>
    <rPh sb="19" eb="21">
      <t>クロジ</t>
    </rPh>
    <rPh sb="30" eb="32">
      <t>イッパン</t>
    </rPh>
    <rPh sb="32" eb="34">
      <t>カイケイ</t>
    </rPh>
    <rPh sb="34" eb="36">
      <t>クリイレ</t>
    </rPh>
    <rPh sb="36" eb="37">
      <t>キン</t>
    </rPh>
    <rPh sb="38" eb="39">
      <t>イ</t>
    </rPh>
    <rPh sb="42" eb="44">
      <t>ヒリツ</t>
    </rPh>
    <rPh sb="50" eb="52">
      <t>イッソウ</t>
    </rPh>
    <rPh sb="53" eb="55">
      <t>ケイヒ</t>
    </rPh>
    <rPh sb="55" eb="57">
      <t>セツゲン</t>
    </rPh>
    <rPh sb="58" eb="59">
      <t>ツト</t>
    </rPh>
    <rPh sb="63" eb="65">
      <t>リョウキン</t>
    </rPh>
    <rPh sb="65" eb="67">
      <t>カイテイ</t>
    </rPh>
    <rPh sb="68" eb="70">
      <t>ケントウ</t>
    </rPh>
    <rPh sb="71" eb="72">
      <t>ハジ</t>
    </rPh>
    <rPh sb="85" eb="87">
      <t>ルイセキ</t>
    </rPh>
    <rPh sb="87" eb="89">
      <t>ケッソン</t>
    </rPh>
    <rPh sb="89" eb="90">
      <t>キン</t>
    </rPh>
    <rPh sb="90" eb="92">
      <t>ヒリツ</t>
    </rPh>
    <rPh sb="94" eb="97">
      <t>コンネンド</t>
    </rPh>
    <rPh sb="106" eb="108">
      <t>リュウドウ</t>
    </rPh>
    <rPh sb="108" eb="110">
      <t>ヒリツ</t>
    </rPh>
    <rPh sb="116" eb="118">
      <t>イジョウ</t>
    </rPh>
    <rPh sb="125" eb="126">
      <t>ネン</t>
    </rPh>
    <rPh sb="126" eb="128">
      <t>イナイ</t>
    </rPh>
    <rPh sb="129" eb="131">
      <t>シハラ</t>
    </rPh>
    <rPh sb="134" eb="136">
      <t>サイム</t>
    </rPh>
    <rPh sb="137" eb="138">
      <t>タイ</t>
    </rPh>
    <rPh sb="140" eb="142">
      <t>ゲンキン</t>
    </rPh>
    <rPh sb="142" eb="143">
      <t>トウ</t>
    </rPh>
    <rPh sb="150" eb="152">
      <t>ルイジ</t>
    </rPh>
    <rPh sb="152" eb="154">
      <t>ダンタイ</t>
    </rPh>
    <rPh sb="156" eb="157">
      <t>ヒク</t>
    </rPh>
    <rPh sb="158" eb="159">
      <t>リツ</t>
    </rPh>
    <rPh sb="167" eb="170">
      <t>ケッソンキン</t>
    </rPh>
    <rPh sb="171" eb="172">
      <t>ダ</t>
    </rPh>
    <rPh sb="174" eb="177">
      <t>ジョウヨキン</t>
    </rPh>
    <rPh sb="178" eb="179">
      <t>ノコ</t>
    </rPh>
    <rPh sb="183" eb="185">
      <t>ケイヒ</t>
    </rPh>
    <rPh sb="185" eb="187">
      <t>セツゲン</t>
    </rPh>
    <rPh sb="188" eb="189">
      <t>ツト</t>
    </rPh>
    <rPh sb="195" eb="197">
      <t>キギョウ</t>
    </rPh>
    <rPh sb="197" eb="198">
      <t>サイ</t>
    </rPh>
    <rPh sb="198" eb="200">
      <t>ザンダカ</t>
    </rPh>
    <rPh sb="200" eb="201">
      <t>タイ</t>
    </rPh>
    <rPh sb="201" eb="203">
      <t>キュウスイ</t>
    </rPh>
    <rPh sb="203" eb="205">
      <t>シュウエキ</t>
    </rPh>
    <rPh sb="205" eb="207">
      <t>ヒリツ</t>
    </rPh>
    <rPh sb="209" eb="211">
      <t>ルイジ</t>
    </rPh>
    <rPh sb="211" eb="213">
      <t>ダンタイ</t>
    </rPh>
    <rPh sb="215" eb="216">
      <t>ヒク</t>
    </rPh>
    <rPh sb="217" eb="219">
      <t>ジョウキョウ</t>
    </rPh>
    <rPh sb="230" eb="232">
      <t>ネンド</t>
    </rPh>
    <rPh sb="233" eb="235">
      <t>ケイソウ</t>
    </rPh>
    <rPh sb="235" eb="237">
      <t>セツビ</t>
    </rPh>
    <rPh sb="238" eb="240">
      <t>コウシン</t>
    </rPh>
    <rPh sb="242" eb="244">
      <t>カンロ</t>
    </rPh>
    <rPh sb="244" eb="246">
      <t>コウシン</t>
    </rPh>
    <rPh sb="246" eb="247">
      <t>トウ</t>
    </rPh>
    <rPh sb="248" eb="249">
      <t>オコナ</t>
    </rPh>
    <rPh sb="256" eb="258">
      <t>キサイ</t>
    </rPh>
    <rPh sb="258" eb="260">
      <t>ザンガク</t>
    </rPh>
    <rPh sb="261" eb="262">
      <t>ア</t>
    </rPh>
    <rPh sb="267" eb="269">
      <t>ヒリツ</t>
    </rPh>
    <rPh sb="270" eb="271">
      <t>ア</t>
    </rPh>
    <rPh sb="273" eb="275">
      <t>ミコ</t>
    </rPh>
    <rPh sb="281" eb="283">
      <t>リョウキン</t>
    </rPh>
    <rPh sb="283" eb="285">
      <t>カイシュウ</t>
    </rPh>
    <rPh sb="285" eb="286">
      <t>リツ</t>
    </rPh>
    <rPh sb="290" eb="292">
      <t>ネンド</t>
    </rPh>
    <rPh sb="293" eb="295">
      <t>ブッカ</t>
    </rPh>
    <rPh sb="295" eb="297">
      <t>コウトウ</t>
    </rPh>
    <rPh sb="297" eb="299">
      <t>タイサク</t>
    </rPh>
    <rPh sb="302" eb="304">
      <t>キホン</t>
    </rPh>
    <rPh sb="304" eb="306">
      <t>リョウキン</t>
    </rPh>
    <rPh sb="307" eb="309">
      <t>ゲンメン</t>
    </rPh>
    <rPh sb="310" eb="311">
      <t>オコナ</t>
    </rPh>
    <rPh sb="330" eb="332">
      <t>ツウジョウ</t>
    </rPh>
    <rPh sb="334" eb="336">
      <t>キョウキュウ</t>
    </rPh>
    <rPh sb="336" eb="338">
      <t>タンカ</t>
    </rPh>
    <rPh sb="341" eb="342">
      <t>ア</t>
    </rPh>
    <rPh sb="345" eb="347">
      <t>キュウスイ</t>
    </rPh>
    <rPh sb="347" eb="349">
      <t>ゲンカ</t>
    </rPh>
    <rPh sb="350" eb="351">
      <t>チカ</t>
    </rPh>
    <rPh sb="359" eb="360">
      <t>チカ</t>
    </rPh>
    <rPh sb="362" eb="364">
      <t>ミコ</t>
    </rPh>
    <rPh sb="370" eb="372">
      <t>キュウスイ</t>
    </rPh>
    <rPh sb="372" eb="374">
      <t>ゲンカ</t>
    </rPh>
    <rPh sb="376" eb="378">
      <t>ゲンザイ</t>
    </rPh>
    <rPh sb="379" eb="380">
      <t>リ</t>
    </rPh>
    <rPh sb="380" eb="382">
      <t>イジ</t>
    </rPh>
    <rPh sb="382" eb="384">
      <t>ダンタイ</t>
    </rPh>
    <rPh sb="385" eb="387">
      <t>ハンガク</t>
    </rPh>
    <rPh sb="387" eb="389">
      <t>テイド</t>
    </rPh>
    <rPh sb="390" eb="391">
      <t>オサ</t>
    </rPh>
    <rPh sb="401" eb="403">
      <t>ネンド</t>
    </rPh>
    <rPh sb="404" eb="406">
      <t>コウシン</t>
    </rPh>
    <rPh sb="406" eb="408">
      <t>ジギョウ</t>
    </rPh>
    <rPh sb="408" eb="409">
      <t>トウ</t>
    </rPh>
    <rPh sb="412" eb="414">
      <t>シハライ</t>
    </rPh>
    <rPh sb="414" eb="416">
      <t>リソク</t>
    </rPh>
    <rPh sb="417" eb="419">
      <t>ゾウガク</t>
    </rPh>
    <rPh sb="420" eb="422">
      <t>ミコ</t>
    </rPh>
    <rPh sb="428" eb="429">
      <t>ア</t>
    </rPh>
    <rPh sb="431" eb="433">
      <t>ミコ</t>
    </rPh>
    <rPh sb="439" eb="441">
      <t>シセツ</t>
    </rPh>
    <rPh sb="441" eb="444">
      <t>リヨウリツ</t>
    </rPh>
    <rPh sb="446" eb="448">
      <t>ルイジ</t>
    </rPh>
    <rPh sb="448" eb="450">
      <t>ダンタイ</t>
    </rPh>
    <rPh sb="451" eb="453">
      <t>ウワマワ</t>
    </rPh>
    <rPh sb="461" eb="463">
      <t>ジンコウ</t>
    </rPh>
    <rPh sb="463" eb="465">
      <t>ゲンショウ</t>
    </rPh>
    <rPh sb="466" eb="467">
      <t>スス</t>
    </rPh>
    <rPh sb="469" eb="470">
      <t>サ</t>
    </rPh>
    <rPh sb="475" eb="477">
      <t>ミコ</t>
    </rPh>
    <rPh sb="483" eb="486">
      <t>ユウシュウリツ</t>
    </rPh>
    <rPh sb="496" eb="498">
      <t>ルイジ</t>
    </rPh>
    <rPh sb="498" eb="500">
      <t>ダンタイ</t>
    </rPh>
    <rPh sb="502" eb="503">
      <t>タカ</t>
    </rPh>
    <rPh sb="504" eb="506">
      <t>ジョウタイ</t>
    </rPh>
    <rPh sb="513" eb="514">
      <t>ヒ</t>
    </rPh>
    <rPh sb="515" eb="516">
      <t>ツヅ</t>
    </rPh>
    <rPh sb="518" eb="520">
      <t>ロウスイ</t>
    </rPh>
    <rPh sb="523" eb="524">
      <t>キ</t>
    </rPh>
    <rPh sb="525" eb="526">
      <t>クバ</t>
    </rPh>
    <rPh sb="528" eb="529">
      <t>タカ</t>
    </rPh>
    <rPh sb="530" eb="531">
      <t>リツ</t>
    </rPh>
    <rPh sb="532" eb="534">
      <t>イジ</t>
    </rPh>
    <rPh sb="538" eb="539">
      <t>ツト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</si>
</sst>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16" fillId="0" borderId="9" xfId="0" applyFont="1" applyBorder="1" applyAlignment="1" applyProtection="1">
      <alignment horizontal="left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16" fillId="0" borderId="10" xfId="0" applyFont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C6-4BD8-9470-46E29C698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C6-4BD8-9470-46E29C698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58.83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07-4361-805B-1CC74D29A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07-4361-805B-1CC74D29A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82.36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3E-466D-9995-9FD65E702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72.53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3E-466D-9995-9FD65E702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108.46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B-46E1-845A-1A71E2263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DB-46E1-845A-1A71E2263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17-4736-B97D-5675F5839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17-4736-B97D-5675F5839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3E-4399-A334-026487167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22.77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3E-4399-A334-026487167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データ!$AI$6:$AM$6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8F-4BDA-AFA6-9289AC321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27.32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8F-4BDA-AFA6-9289AC321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161.43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5D-4A81-8A67-1DB3A45CE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217.55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5D-4A81-8A67-1DB3A45CE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637.75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46-455E-8FFD-AD6366B54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916.17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46-455E-8FFD-AD6366B54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71.040000000000006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7E-486E-A3E9-FF70CEF65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63.95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7E-486E-A3E9-FF70CEF65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118.39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A-49B4-B7E5-17EC5DAB3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263.56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A-49B4-B7E5-17EC5DAB3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【103.05】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【179.30】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【1,042.45】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【71.52】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【285.48】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【38.43】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V16" zoomScaleNormal="100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</row>
    <row r="3" spans="1:78" ht="9.75" customHeight="1" x14ac:dyDescent="0.15">
      <c r="A3" s="2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</row>
    <row r="4" spans="1:78" ht="9.75" customHeight="1" x14ac:dyDescent="0.15">
      <c r="A4" s="2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1" t="str">
        <f>データ!H6</f>
        <v>北海道　標津町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2"/>
      <c r="AE6" s="32"/>
      <c r="AF6" s="32"/>
      <c r="AG6" s="3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3" t="s">
        <v>1</v>
      </c>
      <c r="C7" s="34"/>
      <c r="D7" s="34"/>
      <c r="E7" s="34"/>
      <c r="F7" s="34"/>
      <c r="G7" s="34"/>
      <c r="H7" s="34"/>
      <c r="I7" s="33" t="s">
        <v>2</v>
      </c>
      <c r="J7" s="34"/>
      <c r="K7" s="34"/>
      <c r="L7" s="34"/>
      <c r="M7" s="34"/>
      <c r="N7" s="34"/>
      <c r="O7" s="35"/>
      <c r="P7" s="36" t="s">
        <v>3</v>
      </c>
      <c r="Q7" s="36"/>
      <c r="R7" s="36"/>
      <c r="S7" s="36"/>
      <c r="T7" s="36"/>
      <c r="U7" s="36"/>
      <c r="V7" s="36"/>
      <c r="W7" s="36" t="s">
        <v>4</v>
      </c>
      <c r="X7" s="36"/>
      <c r="Y7" s="36"/>
      <c r="Z7" s="36"/>
      <c r="AA7" s="36"/>
      <c r="AB7" s="36"/>
      <c r="AC7" s="36"/>
      <c r="AD7" s="36" t="s">
        <v>5</v>
      </c>
      <c r="AE7" s="36"/>
      <c r="AF7" s="36"/>
      <c r="AG7" s="36"/>
      <c r="AH7" s="36"/>
      <c r="AI7" s="36"/>
      <c r="AJ7" s="36"/>
      <c r="AK7" s="2"/>
      <c r="AL7" s="36" t="s">
        <v>6</v>
      </c>
      <c r="AM7" s="36"/>
      <c r="AN7" s="36"/>
      <c r="AO7" s="36"/>
      <c r="AP7" s="36"/>
      <c r="AQ7" s="36"/>
      <c r="AR7" s="36"/>
      <c r="AS7" s="36"/>
      <c r="AT7" s="33" t="s">
        <v>7</v>
      </c>
      <c r="AU7" s="34"/>
      <c r="AV7" s="34"/>
      <c r="AW7" s="34"/>
      <c r="AX7" s="34"/>
      <c r="AY7" s="34"/>
      <c r="AZ7" s="34"/>
      <c r="BA7" s="34"/>
      <c r="BB7" s="36" t="s">
        <v>8</v>
      </c>
      <c r="BC7" s="36"/>
      <c r="BD7" s="36"/>
      <c r="BE7" s="36"/>
      <c r="BF7" s="36"/>
      <c r="BG7" s="36"/>
      <c r="BH7" s="36"/>
      <c r="BI7" s="36"/>
      <c r="BJ7" s="3"/>
      <c r="BK7" s="3"/>
      <c r="BL7" s="37" t="s">
        <v>9</v>
      </c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9"/>
    </row>
    <row r="8" spans="1:78" ht="18.75" customHeight="1" x14ac:dyDescent="0.15">
      <c r="A8" s="2"/>
      <c r="B8" s="40" t="str">
        <f>データ!$I$6</f>
        <v>法適用</v>
      </c>
      <c r="C8" s="41"/>
      <c r="D8" s="41"/>
      <c r="E8" s="41"/>
      <c r="F8" s="41"/>
      <c r="G8" s="41"/>
      <c r="H8" s="41"/>
      <c r="I8" s="40" t="str">
        <f>データ!$J$6</f>
        <v>水道事業</v>
      </c>
      <c r="J8" s="41"/>
      <c r="K8" s="41"/>
      <c r="L8" s="41"/>
      <c r="M8" s="41"/>
      <c r="N8" s="41"/>
      <c r="O8" s="42"/>
      <c r="P8" s="43" t="str">
        <f>データ!$K$6</f>
        <v>簡易水道事業</v>
      </c>
      <c r="Q8" s="43"/>
      <c r="R8" s="43"/>
      <c r="S8" s="43"/>
      <c r="T8" s="43"/>
      <c r="U8" s="43"/>
      <c r="V8" s="43"/>
      <c r="W8" s="43" t="str">
        <f>データ!$L$6</f>
        <v>C3</v>
      </c>
      <c r="X8" s="43"/>
      <c r="Y8" s="43"/>
      <c r="Z8" s="43"/>
      <c r="AA8" s="43"/>
      <c r="AB8" s="43"/>
      <c r="AC8" s="43"/>
      <c r="AD8" s="43" t="str">
        <f>データ!$M$6</f>
        <v>非設置</v>
      </c>
      <c r="AE8" s="43"/>
      <c r="AF8" s="43"/>
      <c r="AG8" s="43"/>
      <c r="AH8" s="43"/>
      <c r="AI8" s="43"/>
      <c r="AJ8" s="43"/>
      <c r="AK8" s="2"/>
      <c r="AL8" s="44">
        <f>データ!$R$6</f>
        <v>4849</v>
      </c>
      <c r="AM8" s="44"/>
      <c r="AN8" s="44"/>
      <c r="AO8" s="44"/>
      <c r="AP8" s="44"/>
      <c r="AQ8" s="44"/>
      <c r="AR8" s="44"/>
      <c r="AS8" s="44"/>
      <c r="AT8" s="45">
        <f>データ!$S$6</f>
        <v>624.69000000000005</v>
      </c>
      <c r="AU8" s="46"/>
      <c r="AV8" s="46"/>
      <c r="AW8" s="46"/>
      <c r="AX8" s="46"/>
      <c r="AY8" s="46"/>
      <c r="AZ8" s="46"/>
      <c r="BA8" s="46"/>
      <c r="BB8" s="47">
        <f>データ!$T$6</f>
        <v>7.76</v>
      </c>
      <c r="BC8" s="47"/>
      <c r="BD8" s="47"/>
      <c r="BE8" s="47"/>
      <c r="BF8" s="47"/>
      <c r="BG8" s="47"/>
      <c r="BH8" s="47"/>
      <c r="BI8" s="47"/>
      <c r="BJ8" s="3"/>
      <c r="BK8" s="3"/>
      <c r="BL8" s="48" t="s">
        <v>10</v>
      </c>
      <c r="BM8" s="49"/>
      <c r="BN8" s="50" t="s">
        <v>11</v>
      </c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1"/>
    </row>
    <row r="9" spans="1:78" ht="18.75" customHeight="1" x14ac:dyDescent="0.15">
      <c r="A9" s="2"/>
      <c r="B9" s="33" t="s">
        <v>12</v>
      </c>
      <c r="C9" s="34"/>
      <c r="D9" s="34"/>
      <c r="E9" s="34"/>
      <c r="F9" s="34"/>
      <c r="G9" s="34"/>
      <c r="H9" s="34"/>
      <c r="I9" s="33" t="s">
        <v>13</v>
      </c>
      <c r="J9" s="34"/>
      <c r="K9" s="34"/>
      <c r="L9" s="34"/>
      <c r="M9" s="34"/>
      <c r="N9" s="34"/>
      <c r="O9" s="35"/>
      <c r="P9" s="36" t="s">
        <v>14</v>
      </c>
      <c r="Q9" s="36"/>
      <c r="R9" s="36"/>
      <c r="S9" s="36"/>
      <c r="T9" s="36"/>
      <c r="U9" s="36"/>
      <c r="V9" s="36"/>
      <c r="W9" s="36" t="s">
        <v>15</v>
      </c>
      <c r="X9" s="36"/>
      <c r="Y9" s="36"/>
      <c r="Z9" s="36"/>
      <c r="AA9" s="36"/>
      <c r="AB9" s="36"/>
      <c r="AC9" s="36"/>
      <c r="AD9" s="2"/>
      <c r="AE9" s="2"/>
      <c r="AF9" s="2"/>
      <c r="AG9" s="2"/>
      <c r="AH9" s="2"/>
      <c r="AI9" s="2"/>
      <c r="AJ9" s="2"/>
      <c r="AK9" s="2"/>
      <c r="AL9" s="36" t="s">
        <v>16</v>
      </c>
      <c r="AM9" s="36"/>
      <c r="AN9" s="36"/>
      <c r="AO9" s="36"/>
      <c r="AP9" s="36"/>
      <c r="AQ9" s="36"/>
      <c r="AR9" s="36"/>
      <c r="AS9" s="36"/>
      <c r="AT9" s="33" t="s">
        <v>17</v>
      </c>
      <c r="AU9" s="34"/>
      <c r="AV9" s="34"/>
      <c r="AW9" s="34"/>
      <c r="AX9" s="34"/>
      <c r="AY9" s="34"/>
      <c r="AZ9" s="34"/>
      <c r="BA9" s="34"/>
      <c r="BB9" s="36" t="s">
        <v>18</v>
      </c>
      <c r="BC9" s="36"/>
      <c r="BD9" s="36"/>
      <c r="BE9" s="36"/>
      <c r="BF9" s="36"/>
      <c r="BG9" s="36"/>
      <c r="BH9" s="36"/>
      <c r="BI9" s="36"/>
      <c r="BJ9" s="3"/>
      <c r="BK9" s="3"/>
      <c r="BL9" s="52" t="s">
        <v>19</v>
      </c>
      <c r="BM9" s="53"/>
      <c r="BN9" s="54" t="s">
        <v>20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5"/>
    </row>
    <row r="10" spans="1:78" ht="18.75" customHeight="1" x14ac:dyDescent="0.15">
      <c r="A10" s="2"/>
      <c r="B10" s="45" t="str">
        <f>データ!$N$6</f>
        <v>-</v>
      </c>
      <c r="C10" s="46"/>
      <c r="D10" s="46"/>
      <c r="E10" s="46"/>
      <c r="F10" s="46"/>
      <c r="G10" s="46"/>
      <c r="H10" s="46"/>
      <c r="I10" s="45">
        <f>データ!$O$6</f>
        <v>76.400000000000006</v>
      </c>
      <c r="J10" s="46"/>
      <c r="K10" s="46"/>
      <c r="L10" s="46"/>
      <c r="M10" s="46"/>
      <c r="N10" s="46"/>
      <c r="O10" s="80"/>
      <c r="P10" s="47">
        <f>データ!$P$6</f>
        <v>99.75</v>
      </c>
      <c r="Q10" s="47"/>
      <c r="R10" s="47"/>
      <c r="S10" s="47"/>
      <c r="T10" s="47"/>
      <c r="U10" s="47"/>
      <c r="V10" s="47"/>
      <c r="W10" s="44">
        <f>データ!$Q$6</f>
        <v>2856</v>
      </c>
      <c r="X10" s="44"/>
      <c r="Y10" s="44"/>
      <c r="Z10" s="44"/>
      <c r="AA10" s="44"/>
      <c r="AB10" s="44"/>
      <c r="AC10" s="44"/>
      <c r="AD10" s="2"/>
      <c r="AE10" s="2"/>
      <c r="AF10" s="2"/>
      <c r="AG10" s="2"/>
      <c r="AH10" s="2"/>
      <c r="AI10" s="2"/>
      <c r="AJ10" s="2"/>
      <c r="AK10" s="2"/>
      <c r="AL10" s="44">
        <f>データ!$U$6</f>
        <v>4790</v>
      </c>
      <c r="AM10" s="44"/>
      <c r="AN10" s="44"/>
      <c r="AO10" s="44"/>
      <c r="AP10" s="44"/>
      <c r="AQ10" s="44"/>
      <c r="AR10" s="44"/>
      <c r="AS10" s="44"/>
      <c r="AT10" s="45">
        <f>データ!$V$6</f>
        <v>248.8</v>
      </c>
      <c r="AU10" s="46"/>
      <c r="AV10" s="46"/>
      <c r="AW10" s="46"/>
      <c r="AX10" s="46"/>
      <c r="AY10" s="46"/>
      <c r="AZ10" s="46"/>
      <c r="BA10" s="46"/>
      <c r="BB10" s="47">
        <f>データ!$W$6</f>
        <v>19.25</v>
      </c>
      <c r="BC10" s="47"/>
      <c r="BD10" s="47"/>
      <c r="BE10" s="47"/>
      <c r="BF10" s="47"/>
      <c r="BG10" s="47"/>
      <c r="BH10" s="47"/>
      <c r="BI10" s="47"/>
      <c r="BJ10" s="2"/>
      <c r="BK10" s="2"/>
      <c r="BL10" s="62" t="s">
        <v>21</v>
      </c>
      <c r="BM10" s="63"/>
      <c r="BN10" s="64" t="s">
        <v>22</v>
      </c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6" t="s">
        <v>23</v>
      </c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</row>
    <row r="14" spans="1:78" ht="13.5" customHeight="1" x14ac:dyDescent="0.15">
      <c r="A14" s="2"/>
      <c r="B14" s="68" t="s">
        <v>24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70"/>
      <c r="BK14" s="2"/>
      <c r="BL14" s="74" t="s">
        <v>25</v>
      </c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6"/>
    </row>
    <row r="15" spans="1:78" ht="13.5" customHeight="1" x14ac:dyDescent="0.15">
      <c r="A15" s="2"/>
      <c r="B15" s="71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3"/>
      <c r="BK15" s="2"/>
      <c r="BL15" s="77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9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81" t="s">
        <v>113</v>
      </c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3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81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3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81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3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81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3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81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3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81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3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81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3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81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3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81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3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81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3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81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3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81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3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81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3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81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  <c r="BZ29" s="83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81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3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81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2"/>
      <c r="BZ31" s="83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81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  <c r="BY32" s="82"/>
      <c r="BZ32" s="83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81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  <c r="BZ33" s="83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81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  <c r="BZ34" s="83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81"/>
      <c r="BM35" s="82"/>
      <c r="BN35" s="82"/>
      <c r="BO35" s="82"/>
      <c r="BP35" s="82"/>
      <c r="BQ35" s="82"/>
      <c r="BR35" s="82"/>
      <c r="BS35" s="82"/>
      <c r="BT35" s="82"/>
      <c r="BU35" s="82"/>
      <c r="BV35" s="82"/>
      <c r="BW35" s="82"/>
      <c r="BX35" s="82"/>
      <c r="BY35" s="82"/>
      <c r="BZ35" s="83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81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  <c r="BZ36" s="83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81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3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81"/>
      <c r="BM38" s="82"/>
      <c r="BN38" s="82"/>
      <c r="BO38" s="82"/>
      <c r="BP38" s="82"/>
      <c r="BQ38" s="82"/>
      <c r="BR38" s="82"/>
      <c r="BS38" s="82"/>
      <c r="BT38" s="82"/>
      <c r="BU38" s="82"/>
      <c r="BV38" s="82"/>
      <c r="BW38" s="82"/>
      <c r="BX38" s="82"/>
      <c r="BY38" s="82"/>
      <c r="BZ38" s="83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81"/>
      <c r="BM39" s="82"/>
      <c r="BN39" s="82"/>
      <c r="BO39" s="82"/>
      <c r="BP39" s="82"/>
      <c r="BQ39" s="82"/>
      <c r="BR39" s="82"/>
      <c r="BS39" s="82"/>
      <c r="BT39" s="82"/>
      <c r="BU39" s="82"/>
      <c r="BV39" s="82"/>
      <c r="BW39" s="82"/>
      <c r="BX39" s="82"/>
      <c r="BY39" s="82"/>
      <c r="BZ39" s="83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81"/>
      <c r="BM40" s="82"/>
      <c r="BN40" s="82"/>
      <c r="BO40" s="82"/>
      <c r="BP40" s="82"/>
      <c r="BQ40" s="82"/>
      <c r="BR40" s="82"/>
      <c r="BS40" s="82"/>
      <c r="BT40" s="82"/>
      <c r="BU40" s="82"/>
      <c r="BV40" s="82"/>
      <c r="BW40" s="82"/>
      <c r="BX40" s="82"/>
      <c r="BY40" s="82"/>
      <c r="BZ40" s="83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81"/>
      <c r="BM41" s="82"/>
      <c r="BN41" s="82"/>
      <c r="BO41" s="82"/>
      <c r="BP41" s="82"/>
      <c r="BQ41" s="82"/>
      <c r="BR41" s="82"/>
      <c r="BS41" s="82"/>
      <c r="BT41" s="82"/>
      <c r="BU41" s="82"/>
      <c r="BV41" s="82"/>
      <c r="BW41" s="82"/>
      <c r="BX41" s="82"/>
      <c r="BY41" s="82"/>
      <c r="BZ41" s="83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81"/>
      <c r="BM42" s="82"/>
      <c r="BN42" s="82"/>
      <c r="BO42" s="82"/>
      <c r="BP42" s="82"/>
      <c r="BQ42" s="82"/>
      <c r="BR42" s="82"/>
      <c r="BS42" s="82"/>
      <c r="BT42" s="82"/>
      <c r="BU42" s="82"/>
      <c r="BV42" s="82"/>
      <c r="BW42" s="82"/>
      <c r="BX42" s="82"/>
      <c r="BY42" s="82"/>
      <c r="BZ42" s="83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81"/>
      <c r="BM43" s="82"/>
      <c r="BN43" s="82"/>
      <c r="BO43" s="82"/>
      <c r="BP43" s="82"/>
      <c r="BQ43" s="82"/>
      <c r="BR43" s="82"/>
      <c r="BS43" s="82"/>
      <c r="BT43" s="82"/>
      <c r="BU43" s="82"/>
      <c r="BV43" s="82"/>
      <c r="BW43" s="82"/>
      <c r="BX43" s="82"/>
      <c r="BY43" s="82"/>
      <c r="BZ43" s="83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81"/>
      <c r="BM44" s="82"/>
      <c r="BN44" s="82"/>
      <c r="BO44" s="82"/>
      <c r="BP44" s="82"/>
      <c r="BQ44" s="82"/>
      <c r="BR44" s="82"/>
      <c r="BS44" s="82"/>
      <c r="BT44" s="82"/>
      <c r="BU44" s="82"/>
      <c r="BV44" s="82"/>
      <c r="BW44" s="82"/>
      <c r="BX44" s="82"/>
      <c r="BY44" s="82"/>
      <c r="BZ44" s="83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74" t="s">
        <v>26</v>
      </c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6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77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9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56" t="s">
        <v>112</v>
      </c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8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56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8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56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8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56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8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56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8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56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8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56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8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56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8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56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8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56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8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56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8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56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8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56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8"/>
    </row>
    <row r="60" spans="1:78" ht="13.5" customHeight="1" x14ac:dyDescent="0.15">
      <c r="A60" s="2"/>
      <c r="B60" s="71" t="s">
        <v>27</v>
      </c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3"/>
      <c r="BK60" s="2"/>
      <c r="BL60" s="56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8"/>
    </row>
    <row r="61" spans="1:78" ht="13.5" customHeight="1" x14ac:dyDescent="0.15">
      <c r="A61" s="2"/>
      <c r="B61" s="71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3"/>
      <c r="BK61" s="2"/>
      <c r="BL61" s="56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8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56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8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56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8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74" t="s">
        <v>28</v>
      </c>
      <c r="BM64" s="75"/>
      <c r="BN64" s="75"/>
      <c r="BO64" s="75"/>
      <c r="BP64" s="75"/>
      <c r="BQ64" s="75"/>
      <c r="BR64" s="75"/>
      <c r="BS64" s="75"/>
      <c r="BT64" s="75"/>
      <c r="BU64" s="75"/>
      <c r="BV64" s="75"/>
      <c r="BW64" s="75"/>
      <c r="BX64" s="75"/>
      <c r="BY64" s="75"/>
      <c r="BZ64" s="76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77"/>
      <c r="BM65" s="78"/>
      <c r="BN65" s="78"/>
      <c r="BO65" s="78"/>
      <c r="BP65" s="78"/>
      <c r="BQ65" s="78"/>
      <c r="BR65" s="78"/>
      <c r="BS65" s="78"/>
      <c r="BT65" s="78"/>
      <c r="BU65" s="78"/>
      <c r="BV65" s="78"/>
      <c r="BW65" s="78"/>
      <c r="BX65" s="78"/>
      <c r="BY65" s="78"/>
      <c r="BZ65" s="79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56" t="s">
        <v>111</v>
      </c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8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56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8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56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8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56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8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56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8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56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8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56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8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56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8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56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8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56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8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56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8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56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8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56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8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56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8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56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8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56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8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9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0"/>
      <c r="BX82" s="60"/>
      <c r="BY82" s="60"/>
      <c r="BZ82" s="61"/>
    </row>
    <row r="83" spans="1:78" x14ac:dyDescent="0.15">
      <c r="C83" s="12"/>
    </row>
    <row r="84" spans="1:78" hidden="1" x14ac:dyDescent="0.15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15">
      <c r="B85" s="13"/>
      <c r="C85" s="13"/>
      <c r="D85" s="13"/>
      <c r="E85" s="13" t="str">
        <f>データ!AH6</f>
        <v>【103.05】</v>
      </c>
      <c r="F85" s="13" t="str">
        <f>データ!AS6</f>
        <v>【30.22】</v>
      </c>
      <c r="G85" s="13" t="str">
        <f>データ!BD6</f>
        <v>【179.30】</v>
      </c>
      <c r="H85" s="13" t="str">
        <f>データ!BO6</f>
        <v>【1,042.45】</v>
      </c>
      <c r="I85" s="13" t="str">
        <f>データ!BZ6</f>
        <v>【57.74】</v>
      </c>
      <c r="J85" s="13" t="str">
        <f>データ!CK6</f>
        <v>【285.48】</v>
      </c>
      <c r="K85" s="13" t="str">
        <f>データ!CV6</f>
        <v>【53.73】</v>
      </c>
      <c r="L85" s="13" t="str">
        <f>データ!DG6</f>
        <v>【71.52】</v>
      </c>
      <c r="M85" s="13" t="str">
        <f>データ!DR6</f>
        <v>【38.43】</v>
      </c>
      <c r="N85" s="13" t="str">
        <f>データ!EC6</f>
        <v>【19.16】</v>
      </c>
      <c r="O85" s="13" t="str">
        <f>データ!EN6</f>
        <v>【0.49】</v>
      </c>
    </row>
  </sheetData>
  <sheetProtection algorithmName="SHA-512" hashValue="wmrpXDw2XDQkCH8hHnjxrjWi1MTJQK/C5oEAi91YTf1PUq8Kq552msRwtf0HWIqEE+veuMEi1yMkk2R3qKqU5A==" saltValue="q9sxH2KvOAWqOkegOvExZw==" spinCount="100000" sheet="1" objects="1" scenarios="1" formatCells="0" formatColumns="0" formatRows="0"/>
  <mergeCells count="48">
    <mergeCell ref="BL64:BZ65"/>
    <mergeCell ref="AT10:BA10"/>
    <mergeCell ref="BL16:BZ44"/>
    <mergeCell ref="BL45:BZ46"/>
    <mergeCell ref="BL47:BZ63"/>
    <mergeCell ref="B60:BJ61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9:H9"/>
    <mergeCell ref="I9:O9"/>
    <mergeCell ref="P9:V9"/>
    <mergeCell ref="W9:AC9"/>
    <mergeCell ref="AL9:AS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15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15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5" t="s">
        <v>50</v>
      </c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7"/>
      <c r="X3" s="91" t="s">
        <v>51</v>
      </c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 t="s">
        <v>52</v>
      </c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</row>
    <row r="4" spans="1:144" x14ac:dyDescent="0.15">
      <c r="A4" s="15" t="s">
        <v>53</v>
      </c>
      <c r="B4" s="17"/>
      <c r="C4" s="17"/>
      <c r="D4" s="17"/>
      <c r="E4" s="17"/>
      <c r="F4" s="17"/>
      <c r="G4" s="17"/>
      <c r="H4" s="88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90"/>
      <c r="X4" s="84" t="s">
        <v>54</v>
      </c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 t="s">
        <v>55</v>
      </c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 t="s">
        <v>56</v>
      </c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 t="s">
        <v>57</v>
      </c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 t="s">
        <v>58</v>
      </c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 t="s">
        <v>59</v>
      </c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 t="s">
        <v>60</v>
      </c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 t="s">
        <v>61</v>
      </c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 t="s">
        <v>62</v>
      </c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 t="s">
        <v>63</v>
      </c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 t="s">
        <v>64</v>
      </c>
      <c r="EE4" s="84"/>
      <c r="EF4" s="84"/>
      <c r="EG4" s="84"/>
      <c r="EH4" s="84"/>
      <c r="EI4" s="84"/>
      <c r="EJ4" s="84"/>
      <c r="EK4" s="84"/>
      <c r="EL4" s="84"/>
      <c r="EM4" s="84"/>
      <c r="EN4" s="84"/>
    </row>
    <row r="5" spans="1:144" x14ac:dyDescent="0.15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15">
      <c r="A6" s="15" t="s">
        <v>92</v>
      </c>
      <c r="B6" s="20">
        <f>B7</f>
        <v>2023</v>
      </c>
      <c r="C6" s="20">
        <f t="shared" ref="C6:W6" si="3">C7</f>
        <v>16934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5</v>
      </c>
      <c r="H6" s="20" t="str">
        <f t="shared" si="3"/>
        <v>北海道　標津町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簡易水道事業</v>
      </c>
      <c r="L6" s="20" t="str">
        <f t="shared" si="3"/>
        <v>C3</v>
      </c>
      <c r="M6" s="20" t="str">
        <f t="shared" si="3"/>
        <v>非設置</v>
      </c>
      <c r="N6" s="21" t="str">
        <f t="shared" si="3"/>
        <v>-</v>
      </c>
      <c r="O6" s="21">
        <f t="shared" si="3"/>
        <v>76.400000000000006</v>
      </c>
      <c r="P6" s="21">
        <f t="shared" si="3"/>
        <v>99.75</v>
      </c>
      <c r="Q6" s="21">
        <f t="shared" si="3"/>
        <v>2856</v>
      </c>
      <c r="R6" s="21">
        <f t="shared" si="3"/>
        <v>4849</v>
      </c>
      <c r="S6" s="21">
        <f t="shared" si="3"/>
        <v>624.69000000000005</v>
      </c>
      <c r="T6" s="21">
        <f t="shared" si="3"/>
        <v>7.76</v>
      </c>
      <c r="U6" s="21">
        <f t="shared" si="3"/>
        <v>4790</v>
      </c>
      <c r="V6" s="21">
        <f t="shared" si="3"/>
        <v>248.8</v>
      </c>
      <c r="W6" s="21">
        <f t="shared" si="3"/>
        <v>19.25</v>
      </c>
      <c r="X6" s="22" t="str">
        <f>IF(X7="",NA(),X7)</f>
        <v>-</v>
      </c>
      <c r="Y6" s="22" t="str">
        <f t="shared" ref="Y6:AG6" si="4">IF(Y7="",NA(),Y7)</f>
        <v>-</v>
      </c>
      <c r="Z6" s="22" t="str">
        <f t="shared" si="4"/>
        <v>-</v>
      </c>
      <c r="AA6" s="22" t="str">
        <f t="shared" si="4"/>
        <v>-</v>
      </c>
      <c r="AB6" s="22">
        <f t="shared" si="4"/>
        <v>108.46</v>
      </c>
      <c r="AC6" s="22" t="str">
        <f t="shared" si="4"/>
        <v>-</v>
      </c>
      <c r="AD6" s="22" t="str">
        <f t="shared" si="4"/>
        <v>-</v>
      </c>
      <c r="AE6" s="22" t="str">
        <f t="shared" si="4"/>
        <v>-</v>
      </c>
      <c r="AF6" s="22" t="str">
        <f t="shared" si="4"/>
        <v>-</v>
      </c>
      <c r="AG6" s="22">
        <f t="shared" si="4"/>
        <v>103.1</v>
      </c>
      <c r="AH6" s="21" t="str">
        <f>IF(AH7="","",IF(AH7="-","【-】","【"&amp;SUBSTITUTE(TEXT(AH7,"#,##0.00"),"-","△")&amp;"】"))</f>
        <v>【103.05】</v>
      </c>
      <c r="AI6" s="22" t="str">
        <f>IF(AI7="",NA(),AI7)</f>
        <v>-</v>
      </c>
      <c r="AJ6" s="22" t="str">
        <f t="shared" ref="AJ6:AR6" si="5">IF(AJ7="",NA(),AJ7)</f>
        <v>-</v>
      </c>
      <c r="AK6" s="22" t="str">
        <f t="shared" si="5"/>
        <v>-</v>
      </c>
      <c r="AL6" s="22" t="str">
        <f t="shared" si="5"/>
        <v>-</v>
      </c>
      <c r="AM6" s="21">
        <f t="shared" si="5"/>
        <v>0</v>
      </c>
      <c r="AN6" s="22" t="str">
        <f t="shared" si="5"/>
        <v>-</v>
      </c>
      <c r="AO6" s="22" t="str">
        <f t="shared" si="5"/>
        <v>-</v>
      </c>
      <c r="AP6" s="22" t="str">
        <f t="shared" si="5"/>
        <v>-</v>
      </c>
      <c r="AQ6" s="22" t="str">
        <f t="shared" si="5"/>
        <v>-</v>
      </c>
      <c r="AR6" s="22">
        <f t="shared" si="5"/>
        <v>27.32</v>
      </c>
      <c r="AS6" s="21" t="str">
        <f>IF(AS7="","",IF(AS7="-","【-】","【"&amp;SUBSTITUTE(TEXT(AS7,"#,##0.00"),"-","△")&amp;"】"))</f>
        <v>【30.22】</v>
      </c>
      <c r="AT6" s="22" t="str">
        <f>IF(AT7="",NA(),AT7)</f>
        <v>-</v>
      </c>
      <c r="AU6" s="22" t="str">
        <f t="shared" ref="AU6:BC6" si="6">IF(AU7="",NA(),AU7)</f>
        <v>-</v>
      </c>
      <c r="AV6" s="22" t="str">
        <f t="shared" si="6"/>
        <v>-</v>
      </c>
      <c r="AW6" s="22" t="str">
        <f t="shared" si="6"/>
        <v>-</v>
      </c>
      <c r="AX6" s="22">
        <f t="shared" si="6"/>
        <v>161.43</v>
      </c>
      <c r="AY6" s="22" t="str">
        <f t="shared" si="6"/>
        <v>-</v>
      </c>
      <c r="AZ6" s="22" t="str">
        <f t="shared" si="6"/>
        <v>-</v>
      </c>
      <c r="BA6" s="22" t="str">
        <f t="shared" si="6"/>
        <v>-</v>
      </c>
      <c r="BB6" s="22" t="str">
        <f t="shared" si="6"/>
        <v>-</v>
      </c>
      <c r="BC6" s="22">
        <f t="shared" si="6"/>
        <v>217.55</v>
      </c>
      <c r="BD6" s="21" t="str">
        <f>IF(BD7="","",IF(BD7="-","【-】","【"&amp;SUBSTITUTE(TEXT(BD7,"#,##0.00"),"-","△")&amp;"】"))</f>
        <v>【179.30】</v>
      </c>
      <c r="BE6" s="22" t="str">
        <f>IF(BE7="",NA(),BE7)</f>
        <v>-</v>
      </c>
      <c r="BF6" s="22" t="str">
        <f t="shared" ref="BF6:BN6" si="7">IF(BF7="",NA(),BF7)</f>
        <v>-</v>
      </c>
      <c r="BG6" s="22" t="str">
        <f t="shared" si="7"/>
        <v>-</v>
      </c>
      <c r="BH6" s="22" t="str">
        <f t="shared" si="7"/>
        <v>-</v>
      </c>
      <c r="BI6" s="22">
        <f t="shared" si="7"/>
        <v>637.75</v>
      </c>
      <c r="BJ6" s="22" t="str">
        <f t="shared" si="7"/>
        <v>-</v>
      </c>
      <c r="BK6" s="22" t="str">
        <f t="shared" si="7"/>
        <v>-</v>
      </c>
      <c r="BL6" s="22" t="str">
        <f t="shared" si="7"/>
        <v>-</v>
      </c>
      <c r="BM6" s="22" t="str">
        <f t="shared" si="7"/>
        <v>-</v>
      </c>
      <c r="BN6" s="22">
        <f t="shared" si="7"/>
        <v>916.17</v>
      </c>
      <c r="BO6" s="21" t="str">
        <f>IF(BO7="","",IF(BO7="-","【-】","【"&amp;SUBSTITUTE(TEXT(BO7,"#,##0.00"),"-","△")&amp;"】"))</f>
        <v>【1,042.45】</v>
      </c>
      <c r="BP6" s="22" t="str">
        <f>IF(BP7="",NA(),BP7)</f>
        <v>-</v>
      </c>
      <c r="BQ6" s="22" t="str">
        <f t="shared" ref="BQ6:BY6" si="8">IF(BQ7="",NA(),BQ7)</f>
        <v>-</v>
      </c>
      <c r="BR6" s="22" t="str">
        <f t="shared" si="8"/>
        <v>-</v>
      </c>
      <c r="BS6" s="22" t="str">
        <f t="shared" si="8"/>
        <v>-</v>
      </c>
      <c r="BT6" s="22">
        <f t="shared" si="8"/>
        <v>71.040000000000006</v>
      </c>
      <c r="BU6" s="22" t="str">
        <f t="shared" si="8"/>
        <v>-</v>
      </c>
      <c r="BV6" s="22" t="str">
        <f t="shared" si="8"/>
        <v>-</v>
      </c>
      <c r="BW6" s="22" t="str">
        <f t="shared" si="8"/>
        <v>-</v>
      </c>
      <c r="BX6" s="22" t="str">
        <f t="shared" si="8"/>
        <v>-</v>
      </c>
      <c r="BY6" s="22">
        <f t="shared" si="8"/>
        <v>63.95</v>
      </c>
      <c r="BZ6" s="21" t="str">
        <f>IF(BZ7="","",IF(BZ7="-","【-】","【"&amp;SUBSTITUTE(TEXT(BZ7,"#,##0.00"),"-","△")&amp;"】"))</f>
        <v>【57.74】</v>
      </c>
      <c r="CA6" s="22" t="str">
        <f>IF(CA7="",NA(),CA7)</f>
        <v>-</v>
      </c>
      <c r="CB6" s="22" t="str">
        <f t="shared" ref="CB6:CJ6" si="9">IF(CB7="",NA(),CB7)</f>
        <v>-</v>
      </c>
      <c r="CC6" s="22" t="str">
        <f t="shared" si="9"/>
        <v>-</v>
      </c>
      <c r="CD6" s="22" t="str">
        <f t="shared" si="9"/>
        <v>-</v>
      </c>
      <c r="CE6" s="22">
        <f t="shared" si="9"/>
        <v>118.39</v>
      </c>
      <c r="CF6" s="22" t="str">
        <f t="shared" si="9"/>
        <v>-</v>
      </c>
      <c r="CG6" s="22" t="str">
        <f t="shared" si="9"/>
        <v>-</v>
      </c>
      <c r="CH6" s="22" t="str">
        <f t="shared" si="9"/>
        <v>-</v>
      </c>
      <c r="CI6" s="22" t="str">
        <f t="shared" si="9"/>
        <v>-</v>
      </c>
      <c r="CJ6" s="22">
        <f t="shared" si="9"/>
        <v>263.56</v>
      </c>
      <c r="CK6" s="21" t="str">
        <f>IF(CK7="","",IF(CK7="-","【-】","【"&amp;SUBSTITUTE(TEXT(CK7,"#,##0.00"),"-","△")&amp;"】"))</f>
        <v>【285.48】</v>
      </c>
      <c r="CL6" s="22" t="str">
        <f>IF(CL7="",NA(),CL7)</f>
        <v>-</v>
      </c>
      <c r="CM6" s="22" t="str">
        <f t="shared" ref="CM6:CU6" si="10">IF(CM7="",NA(),CM7)</f>
        <v>-</v>
      </c>
      <c r="CN6" s="22" t="str">
        <f t="shared" si="10"/>
        <v>-</v>
      </c>
      <c r="CO6" s="22" t="str">
        <f t="shared" si="10"/>
        <v>-</v>
      </c>
      <c r="CP6" s="22">
        <f t="shared" si="10"/>
        <v>58.83</v>
      </c>
      <c r="CQ6" s="22" t="str">
        <f t="shared" si="10"/>
        <v>-</v>
      </c>
      <c r="CR6" s="22" t="str">
        <f t="shared" si="10"/>
        <v>-</v>
      </c>
      <c r="CS6" s="22" t="str">
        <f t="shared" si="10"/>
        <v>-</v>
      </c>
      <c r="CT6" s="22" t="str">
        <f t="shared" si="10"/>
        <v>-</v>
      </c>
      <c r="CU6" s="22">
        <f t="shared" si="10"/>
        <v>53.4</v>
      </c>
      <c r="CV6" s="21" t="str">
        <f>IF(CV7="","",IF(CV7="-","【-】","【"&amp;SUBSTITUTE(TEXT(CV7,"#,##0.00"),"-","△")&amp;"】"))</f>
        <v>【53.73】</v>
      </c>
      <c r="CW6" s="22" t="str">
        <f>IF(CW7="",NA(),CW7)</f>
        <v>-</v>
      </c>
      <c r="CX6" s="22" t="str">
        <f t="shared" ref="CX6:DF6" si="11">IF(CX7="",NA(),CX7)</f>
        <v>-</v>
      </c>
      <c r="CY6" s="22" t="str">
        <f t="shared" si="11"/>
        <v>-</v>
      </c>
      <c r="CZ6" s="22" t="str">
        <f t="shared" si="11"/>
        <v>-</v>
      </c>
      <c r="DA6" s="22">
        <f t="shared" si="11"/>
        <v>82.36</v>
      </c>
      <c r="DB6" s="22" t="str">
        <f t="shared" si="11"/>
        <v>-</v>
      </c>
      <c r="DC6" s="22" t="str">
        <f t="shared" si="11"/>
        <v>-</v>
      </c>
      <c r="DD6" s="22" t="str">
        <f t="shared" si="11"/>
        <v>-</v>
      </c>
      <c r="DE6" s="22" t="str">
        <f t="shared" si="11"/>
        <v>-</v>
      </c>
      <c r="DF6" s="22">
        <f t="shared" si="11"/>
        <v>72.53</v>
      </c>
      <c r="DG6" s="21" t="str">
        <f>IF(DG7="","",IF(DG7="-","【-】","【"&amp;SUBSTITUTE(TEXT(DG7,"#,##0.00"),"-","△")&amp;"】"))</f>
        <v>【71.52】</v>
      </c>
      <c r="DH6" s="22" t="str">
        <f>IF(DH7="",NA(),DH7)</f>
        <v>-</v>
      </c>
      <c r="DI6" s="22" t="str">
        <f t="shared" ref="DI6:DQ6" si="12">IF(DI7="",NA(),DI7)</f>
        <v>-</v>
      </c>
      <c r="DJ6" s="22" t="str">
        <f t="shared" si="12"/>
        <v>-</v>
      </c>
      <c r="DK6" s="22" t="str">
        <f t="shared" si="12"/>
        <v>-</v>
      </c>
      <c r="DL6" s="22">
        <f t="shared" si="12"/>
        <v>56.25</v>
      </c>
      <c r="DM6" s="22" t="str">
        <f t="shared" si="12"/>
        <v>-</v>
      </c>
      <c r="DN6" s="22" t="str">
        <f t="shared" si="12"/>
        <v>-</v>
      </c>
      <c r="DO6" s="22" t="str">
        <f t="shared" si="12"/>
        <v>-</v>
      </c>
      <c r="DP6" s="22" t="str">
        <f t="shared" si="12"/>
        <v>-</v>
      </c>
      <c r="DQ6" s="22">
        <f t="shared" si="12"/>
        <v>40.46</v>
      </c>
      <c r="DR6" s="21" t="str">
        <f>IF(DR7="","",IF(DR7="-","【-】","【"&amp;SUBSTITUTE(TEXT(DR7,"#,##0.00"),"-","△")&amp;"】"))</f>
        <v>【38.43】</v>
      </c>
      <c r="DS6" s="22" t="str">
        <f>IF(DS7="",NA(),DS7)</f>
        <v>-</v>
      </c>
      <c r="DT6" s="22" t="str">
        <f t="shared" ref="DT6:EB6" si="13">IF(DT7="",NA(),DT7)</f>
        <v>-</v>
      </c>
      <c r="DU6" s="22" t="str">
        <f t="shared" si="13"/>
        <v>-</v>
      </c>
      <c r="DV6" s="22" t="str">
        <f t="shared" si="13"/>
        <v>-</v>
      </c>
      <c r="DW6" s="21">
        <f t="shared" si="13"/>
        <v>0</v>
      </c>
      <c r="DX6" s="22" t="str">
        <f t="shared" si="13"/>
        <v>-</v>
      </c>
      <c r="DY6" s="22" t="str">
        <f t="shared" si="13"/>
        <v>-</v>
      </c>
      <c r="DZ6" s="22" t="str">
        <f t="shared" si="13"/>
        <v>-</v>
      </c>
      <c r="EA6" s="22" t="str">
        <f t="shared" si="13"/>
        <v>-</v>
      </c>
      <c r="EB6" s="22">
        <f t="shared" si="13"/>
        <v>22.77</v>
      </c>
      <c r="EC6" s="21" t="str">
        <f>IF(EC7="","",IF(EC7="-","【-】","【"&amp;SUBSTITUTE(TEXT(EC7,"#,##0.00"),"-","△")&amp;"】"))</f>
        <v>【19.16】</v>
      </c>
      <c r="ED6" s="22" t="str">
        <f>IF(ED7="",NA(),ED7)</f>
        <v>-</v>
      </c>
      <c r="EE6" s="22" t="str">
        <f t="shared" ref="EE6:EM6" si="14">IF(EE7="",NA(),EE7)</f>
        <v>-</v>
      </c>
      <c r="EF6" s="22" t="str">
        <f t="shared" si="14"/>
        <v>-</v>
      </c>
      <c r="EG6" s="22" t="str">
        <f t="shared" si="14"/>
        <v>-</v>
      </c>
      <c r="EH6" s="21">
        <f t="shared" si="14"/>
        <v>0</v>
      </c>
      <c r="EI6" s="22" t="str">
        <f t="shared" si="14"/>
        <v>-</v>
      </c>
      <c r="EJ6" s="22" t="str">
        <f t="shared" si="14"/>
        <v>-</v>
      </c>
      <c r="EK6" s="22" t="str">
        <f t="shared" si="14"/>
        <v>-</v>
      </c>
      <c r="EL6" s="22" t="str">
        <f t="shared" si="14"/>
        <v>-</v>
      </c>
      <c r="EM6" s="22">
        <f t="shared" si="14"/>
        <v>0.49</v>
      </c>
      <c r="EN6" s="21" t="str">
        <f>IF(EN7="","",IF(EN7="-","【-】","【"&amp;SUBSTITUTE(TEXT(EN7,"#,##0.00"),"-","△")&amp;"】"))</f>
        <v>【0.49】</v>
      </c>
    </row>
    <row r="7" spans="1:144" s="23" customFormat="1" x14ac:dyDescent="0.15">
      <c r="A7" s="15"/>
      <c r="B7" s="24">
        <v>2023</v>
      </c>
      <c r="C7" s="24">
        <v>16934</v>
      </c>
      <c r="D7" s="24">
        <v>46</v>
      </c>
      <c r="E7" s="24">
        <v>1</v>
      </c>
      <c r="F7" s="24">
        <v>0</v>
      </c>
      <c r="G7" s="24">
        <v>5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76.400000000000006</v>
      </c>
      <c r="P7" s="25">
        <v>99.75</v>
      </c>
      <c r="Q7" s="25">
        <v>2856</v>
      </c>
      <c r="R7" s="25">
        <v>4849</v>
      </c>
      <c r="S7" s="25">
        <v>624.69000000000005</v>
      </c>
      <c r="T7" s="25">
        <v>7.76</v>
      </c>
      <c r="U7" s="25">
        <v>4790</v>
      </c>
      <c r="V7" s="25">
        <v>248.8</v>
      </c>
      <c r="W7" s="25">
        <v>19.25</v>
      </c>
      <c r="X7" s="25" t="s">
        <v>99</v>
      </c>
      <c r="Y7" s="25" t="s">
        <v>99</v>
      </c>
      <c r="Z7" s="25" t="s">
        <v>99</v>
      </c>
      <c r="AA7" s="25" t="s">
        <v>99</v>
      </c>
      <c r="AB7" s="25">
        <v>108.46</v>
      </c>
      <c r="AC7" s="25" t="s">
        <v>99</v>
      </c>
      <c r="AD7" s="25" t="s">
        <v>99</v>
      </c>
      <c r="AE7" s="25" t="s">
        <v>99</v>
      </c>
      <c r="AF7" s="25" t="s">
        <v>99</v>
      </c>
      <c r="AG7" s="25">
        <v>103.1</v>
      </c>
      <c r="AH7" s="25">
        <v>103.05</v>
      </c>
      <c r="AI7" s="25" t="s">
        <v>99</v>
      </c>
      <c r="AJ7" s="25" t="s">
        <v>99</v>
      </c>
      <c r="AK7" s="25" t="s">
        <v>99</v>
      </c>
      <c r="AL7" s="25" t="s">
        <v>99</v>
      </c>
      <c r="AM7" s="25">
        <v>0</v>
      </c>
      <c r="AN7" s="25" t="s">
        <v>99</v>
      </c>
      <c r="AO7" s="25" t="s">
        <v>99</v>
      </c>
      <c r="AP7" s="25" t="s">
        <v>99</v>
      </c>
      <c r="AQ7" s="25" t="s">
        <v>99</v>
      </c>
      <c r="AR7" s="25">
        <v>27.32</v>
      </c>
      <c r="AS7" s="25">
        <v>30.22</v>
      </c>
      <c r="AT7" s="25" t="s">
        <v>99</v>
      </c>
      <c r="AU7" s="25" t="s">
        <v>99</v>
      </c>
      <c r="AV7" s="25" t="s">
        <v>99</v>
      </c>
      <c r="AW7" s="25" t="s">
        <v>99</v>
      </c>
      <c r="AX7" s="25">
        <v>161.43</v>
      </c>
      <c r="AY7" s="25" t="s">
        <v>99</v>
      </c>
      <c r="AZ7" s="25" t="s">
        <v>99</v>
      </c>
      <c r="BA7" s="25" t="s">
        <v>99</v>
      </c>
      <c r="BB7" s="25" t="s">
        <v>99</v>
      </c>
      <c r="BC7" s="25">
        <v>217.55</v>
      </c>
      <c r="BD7" s="25">
        <v>179.3</v>
      </c>
      <c r="BE7" s="25" t="s">
        <v>99</v>
      </c>
      <c r="BF7" s="25" t="s">
        <v>99</v>
      </c>
      <c r="BG7" s="25" t="s">
        <v>99</v>
      </c>
      <c r="BH7" s="25" t="s">
        <v>99</v>
      </c>
      <c r="BI7" s="25">
        <v>637.75</v>
      </c>
      <c r="BJ7" s="25" t="s">
        <v>99</v>
      </c>
      <c r="BK7" s="25" t="s">
        <v>99</v>
      </c>
      <c r="BL7" s="25" t="s">
        <v>99</v>
      </c>
      <c r="BM7" s="25" t="s">
        <v>99</v>
      </c>
      <c r="BN7" s="25">
        <v>916.17</v>
      </c>
      <c r="BO7" s="25">
        <v>1042.45</v>
      </c>
      <c r="BP7" s="25" t="s">
        <v>99</v>
      </c>
      <c r="BQ7" s="25" t="s">
        <v>99</v>
      </c>
      <c r="BR7" s="25" t="s">
        <v>99</v>
      </c>
      <c r="BS7" s="25" t="s">
        <v>99</v>
      </c>
      <c r="BT7" s="25">
        <v>71.040000000000006</v>
      </c>
      <c r="BU7" s="25" t="s">
        <v>99</v>
      </c>
      <c r="BV7" s="25" t="s">
        <v>99</v>
      </c>
      <c r="BW7" s="25" t="s">
        <v>99</v>
      </c>
      <c r="BX7" s="25" t="s">
        <v>99</v>
      </c>
      <c r="BY7" s="25">
        <v>63.95</v>
      </c>
      <c r="BZ7" s="25">
        <v>57.74</v>
      </c>
      <c r="CA7" s="25" t="s">
        <v>99</v>
      </c>
      <c r="CB7" s="25" t="s">
        <v>99</v>
      </c>
      <c r="CC7" s="25" t="s">
        <v>99</v>
      </c>
      <c r="CD7" s="25" t="s">
        <v>99</v>
      </c>
      <c r="CE7" s="25">
        <v>118.39</v>
      </c>
      <c r="CF7" s="25" t="s">
        <v>99</v>
      </c>
      <c r="CG7" s="25" t="s">
        <v>99</v>
      </c>
      <c r="CH7" s="25" t="s">
        <v>99</v>
      </c>
      <c r="CI7" s="25" t="s">
        <v>99</v>
      </c>
      <c r="CJ7" s="25">
        <v>263.56</v>
      </c>
      <c r="CK7" s="25">
        <v>285.48</v>
      </c>
      <c r="CL7" s="25" t="s">
        <v>99</v>
      </c>
      <c r="CM7" s="25" t="s">
        <v>99</v>
      </c>
      <c r="CN7" s="25" t="s">
        <v>99</v>
      </c>
      <c r="CO7" s="25" t="s">
        <v>99</v>
      </c>
      <c r="CP7" s="25">
        <v>58.83</v>
      </c>
      <c r="CQ7" s="25" t="s">
        <v>99</v>
      </c>
      <c r="CR7" s="25" t="s">
        <v>99</v>
      </c>
      <c r="CS7" s="25" t="s">
        <v>99</v>
      </c>
      <c r="CT7" s="25" t="s">
        <v>99</v>
      </c>
      <c r="CU7" s="25">
        <v>53.4</v>
      </c>
      <c r="CV7" s="25">
        <v>53.73</v>
      </c>
      <c r="CW7" s="25" t="s">
        <v>99</v>
      </c>
      <c r="CX7" s="25" t="s">
        <v>99</v>
      </c>
      <c r="CY7" s="25" t="s">
        <v>99</v>
      </c>
      <c r="CZ7" s="25" t="s">
        <v>99</v>
      </c>
      <c r="DA7" s="25">
        <v>82.36</v>
      </c>
      <c r="DB7" s="25" t="s">
        <v>99</v>
      </c>
      <c r="DC7" s="25" t="s">
        <v>99</v>
      </c>
      <c r="DD7" s="25" t="s">
        <v>99</v>
      </c>
      <c r="DE7" s="25" t="s">
        <v>99</v>
      </c>
      <c r="DF7" s="25">
        <v>72.53</v>
      </c>
      <c r="DG7" s="25">
        <v>71.52</v>
      </c>
      <c r="DH7" s="25" t="s">
        <v>99</v>
      </c>
      <c r="DI7" s="25" t="s">
        <v>99</v>
      </c>
      <c r="DJ7" s="25" t="s">
        <v>99</v>
      </c>
      <c r="DK7" s="25" t="s">
        <v>99</v>
      </c>
      <c r="DL7" s="25">
        <v>56.25</v>
      </c>
      <c r="DM7" s="25" t="s">
        <v>99</v>
      </c>
      <c r="DN7" s="25" t="s">
        <v>99</v>
      </c>
      <c r="DO7" s="25" t="s">
        <v>99</v>
      </c>
      <c r="DP7" s="25" t="s">
        <v>99</v>
      </c>
      <c r="DQ7" s="25">
        <v>40.46</v>
      </c>
      <c r="DR7" s="25">
        <v>38.43</v>
      </c>
      <c r="DS7" s="25" t="s">
        <v>99</v>
      </c>
      <c r="DT7" s="25" t="s">
        <v>99</v>
      </c>
      <c r="DU7" s="25" t="s">
        <v>99</v>
      </c>
      <c r="DV7" s="25" t="s">
        <v>99</v>
      </c>
      <c r="DW7" s="25">
        <v>0</v>
      </c>
      <c r="DX7" s="25" t="s">
        <v>99</v>
      </c>
      <c r="DY7" s="25" t="s">
        <v>99</v>
      </c>
      <c r="DZ7" s="25" t="s">
        <v>99</v>
      </c>
      <c r="EA7" s="25" t="s">
        <v>99</v>
      </c>
      <c r="EB7" s="25">
        <v>22.77</v>
      </c>
      <c r="EC7" s="25">
        <v>19.16</v>
      </c>
      <c r="ED7" s="25" t="s">
        <v>99</v>
      </c>
      <c r="EE7" s="25" t="s">
        <v>99</v>
      </c>
      <c r="EF7" s="25" t="s">
        <v>99</v>
      </c>
      <c r="EG7" s="25" t="s">
        <v>99</v>
      </c>
      <c r="EH7" s="25">
        <v>0</v>
      </c>
      <c r="EI7" s="25" t="s">
        <v>99</v>
      </c>
      <c r="EJ7" s="25" t="s">
        <v>99</v>
      </c>
      <c r="EK7" s="25" t="s">
        <v>99</v>
      </c>
      <c r="EL7" s="25" t="s">
        <v>99</v>
      </c>
      <c r="EM7" s="25">
        <v>0.49</v>
      </c>
      <c r="EN7" s="25">
        <v>0.49</v>
      </c>
    </row>
    <row r="8" spans="1:144" x14ac:dyDescent="0.15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15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15">
      <c r="A10" s="28" t="s">
        <v>44</v>
      </c>
      <c r="B10" s="29">
        <f>DATEVALUE($B7-B11&amp;"/1/"&amp;B12)</f>
        <v>36892</v>
      </c>
      <c r="C10" s="29">
        <f t="shared" ref="C10:F10" si="15">DATEVALUE($B7-C11&amp;"/1/"&amp;C12)</f>
        <v>37257</v>
      </c>
      <c r="D10" s="29">
        <f t="shared" si="15"/>
        <v>37622</v>
      </c>
      <c r="E10" s="29">
        <f t="shared" si="15"/>
        <v>37987</v>
      </c>
      <c r="F10" s="29">
        <f t="shared" si="15"/>
        <v>38353</v>
      </c>
    </row>
    <row r="11" spans="1:144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105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15">
      <c r="B13" t="s">
        <v>107</v>
      </c>
      <c r="C13" t="s">
        <v>108</v>
      </c>
      <c r="D13" t="s">
        <v>107</v>
      </c>
      <c r="E13" t="s">
        <v>109</v>
      </c>
      <c r="F13" t="s">
        <v>109</v>
      </c>
      <c r="G13" t="s">
        <v>110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齊藤　美和子</cp:lastModifiedBy>
  <cp:lastPrinted>2025-01-30T02:11:56Z</cp:lastPrinted>
  <dcterms:created xsi:type="dcterms:W3CDTF">2025-01-24T06:43:43Z</dcterms:created>
  <dcterms:modified xsi:type="dcterms:W3CDTF">2025-01-30T02:12:01Z</dcterms:modified>
  <cp:category/>
</cp:coreProperties>
</file>